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_Osobní_\Hokej\Příspěvky\"/>
    </mc:Choice>
  </mc:AlternateContent>
  <xr:revisionPtr revIDLastSave="0" documentId="13_ncr:1_{AC314FBF-C909-4BA3-959A-EF0D5A6AFDA1}" xr6:coauthVersionLast="47" xr6:coauthVersionMax="47" xr10:uidLastSave="{00000000-0000-0000-0000-000000000000}"/>
  <bookViews>
    <workbookView xWindow="-120" yWindow="-120" windowWidth="29040" windowHeight="17640" tabRatio="552" xr2:uid="{00000000-000D-0000-FFFF-FFFF00000000}"/>
  </bookViews>
  <sheets>
    <sheet name="Příspěvky 2018_2023" sheetId="2" r:id="rId1"/>
    <sheet name="Vyúčtování soustředění 2023" sheetId="5" r:id="rId2"/>
    <sheet name="Vyúčtování soustředění 2024" sheetId="4" r:id="rId3"/>
    <sheet name="Soustředění 2018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C15" i="5"/>
  <c r="C17" i="5" s="1"/>
  <c r="C8" i="5"/>
  <c r="L20" i="2"/>
  <c r="J26" i="2" s="1"/>
  <c r="B21" i="2"/>
  <c r="C20" i="4"/>
  <c r="C22" i="4" l="1"/>
  <c r="M56" i="2"/>
  <c r="J54" i="2" s="1"/>
  <c r="B9" i="3" l="1"/>
</calcChain>
</file>

<file path=xl/sharedStrings.xml><?xml version="1.0" encoding="utf-8"?>
<sst xmlns="http://schemas.openxmlformats.org/spreadsheetml/2006/main" count="184" uniqueCount="161">
  <si>
    <t>Příjmení a jméno:</t>
  </si>
  <si>
    <t>Formánek Jan</t>
  </si>
  <si>
    <t>Štěpán Vojtěch</t>
  </si>
  <si>
    <t>Tarant Matěj</t>
  </si>
  <si>
    <t>Riedl Max</t>
  </si>
  <si>
    <t>Vaic Zdeněk</t>
  </si>
  <si>
    <t>Nejedlý Ondřej</t>
  </si>
  <si>
    <t>Sainer Tobiáš</t>
  </si>
  <si>
    <t>Trubač Tomáš</t>
  </si>
  <si>
    <t>Panoch Ondřej</t>
  </si>
  <si>
    <t>Vondráček Ondřej</t>
  </si>
  <si>
    <t>Svoboda Matěj</t>
  </si>
  <si>
    <t>NEzaplaceno</t>
  </si>
  <si>
    <t>Poznámky:</t>
  </si>
  <si>
    <t>Aktuální zůstatek:</t>
  </si>
  <si>
    <t>Výdaje:</t>
  </si>
  <si>
    <t xml:space="preserve">Beneš Jan </t>
  </si>
  <si>
    <t>datum registrance:</t>
  </si>
  <si>
    <t>12/2016</t>
  </si>
  <si>
    <t>11/2016</t>
  </si>
  <si>
    <t>01/2016</t>
  </si>
  <si>
    <t>02/2017</t>
  </si>
  <si>
    <t>10/2016</t>
  </si>
  <si>
    <t>01/2017</t>
  </si>
  <si>
    <t>částka</t>
  </si>
  <si>
    <t>Zaplaceno</t>
  </si>
  <si>
    <t>X / částka</t>
  </si>
  <si>
    <t xml:space="preserve">Musil Jakub </t>
  </si>
  <si>
    <t>SD</t>
  </si>
  <si>
    <t>Hráč neplátí, díky sehnání sponzorského daru</t>
  </si>
  <si>
    <t>Zaplaceno na účet klubu / předáno do klubové kasy</t>
  </si>
  <si>
    <t>Příjmy:</t>
  </si>
  <si>
    <t>12/2017</t>
  </si>
  <si>
    <t>Dakher Tomáš</t>
  </si>
  <si>
    <t>Slezák David</t>
  </si>
  <si>
    <t>Vaic Maxmilián</t>
  </si>
  <si>
    <t>Veselý Vojtěch</t>
  </si>
  <si>
    <t>Soustředění 2018</t>
  </si>
  <si>
    <t>Občerstvení + poklad</t>
  </si>
  <si>
    <t xml:space="preserve">Odpočet za nezaúčtovaného Taranta </t>
  </si>
  <si>
    <t>Vstupenky hokej Plzeň - Lugano 21x100 Kč</t>
  </si>
  <si>
    <t>Placka 21ksx25 Kč</t>
  </si>
  <si>
    <t>Vybraná částka 30x150 Kč</t>
  </si>
  <si>
    <t>Dluh</t>
  </si>
  <si>
    <t>Záruba Vojtěch</t>
  </si>
  <si>
    <t>2018</t>
  </si>
  <si>
    <t>Přeplatek ze soustředění základ/skutečnost</t>
  </si>
  <si>
    <t>Přeplatek ze soustředění 2018</t>
  </si>
  <si>
    <t>24ks štulpny</t>
  </si>
  <si>
    <t xml:space="preserve"> (doklad č.2)</t>
  </si>
  <si>
    <t>Kabina (2xdoklad č.1)</t>
  </si>
  <si>
    <t>Balíčky na Mikuláše (3xdoklady č.3)</t>
  </si>
  <si>
    <t>Úhrada Čerta, mikuláše, anděla na ledě</t>
  </si>
  <si>
    <t xml:space="preserve">Občerstvení 30.11.2018 </t>
  </si>
  <si>
    <t>Vysavač hoover</t>
  </si>
  <si>
    <t>Turnaj Slaný doklad</t>
  </si>
  <si>
    <t>Sáčky do odpadkových košů</t>
  </si>
  <si>
    <t>7x šťáva</t>
  </si>
  <si>
    <t>Easter cup Most 22-24.3.2019</t>
  </si>
  <si>
    <t>KVB Cup Plzeň 10.3.2019</t>
  </si>
  <si>
    <t>KVB Cup Domažlice 31.3.2019</t>
  </si>
  <si>
    <t>Výšivky dresy D.Štěpán</t>
  </si>
  <si>
    <t>Smart cup Neratovice 13.4.2019 (start+O)</t>
  </si>
  <si>
    <t>2x Chomutov trénink 11.4.2019, 18.4.2019</t>
  </si>
  <si>
    <t xml:space="preserve">Nové pásky Dan </t>
  </si>
  <si>
    <t>Turnaj Žebrák 21.4.2019</t>
  </si>
  <si>
    <t>Síň slávy 23.6.2019 Vstupenky+občerstvení</t>
  </si>
  <si>
    <t>Stulpny junior 24ks 4.10.2019</t>
  </si>
  <si>
    <t>Vysavač Dan 7.11.2019</t>
  </si>
  <si>
    <t>12.11.2019  śťáva 10x</t>
  </si>
  <si>
    <t>7.10. Dan - šťáva do kabiny+ hodiny</t>
  </si>
  <si>
    <t xml:space="preserve">Sportovní hala listopad 2019 (10.11. a 24.11.2019) </t>
  </si>
  <si>
    <t>Držák na lahve desetimístný 12/2019 (Dan)</t>
  </si>
  <si>
    <t>22.12.19.Vánoční turnaj</t>
  </si>
  <si>
    <t>31.12.19 Tělocvična Černčice</t>
  </si>
  <si>
    <t>Sportovní hala říjen 2019 (6.10. a 19.10.2019)</t>
  </si>
  <si>
    <t>20x šťáva do kabiny</t>
  </si>
  <si>
    <t>K dispozici od HC Slovan</t>
  </si>
  <si>
    <t>navýšení od Slovanu na turnaje v 2020</t>
  </si>
  <si>
    <t>Poháry z Vánočního turnaje v hodnotě 7832-3750 (na turnaj Wolves cup 22.3.2020)</t>
  </si>
  <si>
    <t>Startovné 5x1900 = 9500 - 7081 (3389 obcerstveni, 3092 pohary, 600 rozhodci)</t>
  </si>
  <si>
    <t>Suma</t>
  </si>
  <si>
    <t>22.12.2019 - výběr za startovné (5000 Kč Slovanu - přijmový doklad k Hc Lev Slaný)</t>
  </si>
  <si>
    <t xml:space="preserve">22.12.2019 Aisan sponzorský dar na Vánoční turnaj </t>
  </si>
  <si>
    <t>Horkovtdušná pistole</t>
  </si>
  <si>
    <t>Turnaj Neratovice (startovné 6000 a 1690 občerstvení)</t>
  </si>
  <si>
    <t>Rozhodčí miniturnaj</t>
  </si>
  <si>
    <t>Tréninky 3xletní cvičiště hřiště (22.6., 25.6., 29.6.)</t>
  </si>
  <si>
    <t>Turnaj Wolves cup</t>
  </si>
  <si>
    <t>11.8.2020 Rekonstrukce kabiny (barvy, pytle, mycí prostředky)</t>
  </si>
  <si>
    <t>29.8.2020 vyúčtování Soustředění (2xtrenéři, svačiny, poklad (sladkosti, buřty), šťávy</t>
  </si>
  <si>
    <t>12.9.2020 míč Decathlon</t>
  </si>
  <si>
    <t>18.9.2020 ramínka 10x39Kč</t>
  </si>
  <si>
    <t>2.10.2020 ccm liga (160Kč ovoce do kabin, 400Kč rozhodčí)</t>
  </si>
  <si>
    <t xml:space="preserve">16.8.2021 Zaplecení čáti ledů HC Slovanem fakturou (z 20800Kč, tedy 10800 předáno M.Slavíčkovi, zbytek zde) </t>
  </si>
  <si>
    <t>Turnaj Wolves Cup 28.-30.8.2021</t>
  </si>
  <si>
    <t>Stulpny junior 23ks 26.8.2021</t>
  </si>
  <si>
    <t xml:space="preserve">Úklidové prostředky + mop 10/2021 </t>
  </si>
  <si>
    <t>Rozhodčí na přátelském utkání s Kladnem 17.11.2021</t>
  </si>
  <si>
    <t>17.12.2021 Obědy celý tým Memoriál M.Pihrta</t>
  </si>
  <si>
    <t>mÍČ DECATHLON 01/2022</t>
  </si>
  <si>
    <t>Výměna zámku do kabiny a klíče  01/2022</t>
  </si>
  <si>
    <t>Mobilní magnetický flipchart</t>
  </si>
  <si>
    <t>16.5.5.2022 / 9x Fotbalový míč First Kick velikost 5 žlutý</t>
  </si>
  <si>
    <t>25.5.2022 / 10x Mirelon (meče)</t>
  </si>
  <si>
    <t>10/2022 / pytle do koše</t>
  </si>
  <si>
    <t>Pytle do koše</t>
  </si>
  <si>
    <t>;</t>
  </si>
  <si>
    <t>12/2022 	Reproduktor LAMAX PartyBoomBox 500 Vánoční dárek do kabiny</t>
  </si>
  <si>
    <t>Aktualizace</t>
  </si>
  <si>
    <t xml:space="preserve">Startovné - Závěrečný turnaj sezóny v Chomutově / 2.místo </t>
  </si>
  <si>
    <t xml:space="preserve">Obědy - Závěrečný turnaj sezóny v Chomutově </t>
  </si>
  <si>
    <t xml:space="preserve">25.06.2023 Akce Rafty Lužerady-Obora /rafty,občerstvení, 4xLegendy šáša </t>
  </si>
  <si>
    <t>21 osob</t>
  </si>
  <si>
    <t>16 hráčů</t>
  </si>
  <si>
    <t xml:space="preserve">Příjmy </t>
  </si>
  <si>
    <t>16 x 7000 Kč</t>
  </si>
  <si>
    <t>3 x 6300 Kč</t>
  </si>
  <si>
    <t xml:space="preserve">Výdaje </t>
  </si>
  <si>
    <t xml:space="preserve">21 x 900 Kč </t>
  </si>
  <si>
    <t>Zúčastnění</t>
  </si>
  <si>
    <t>Platby hráčů</t>
  </si>
  <si>
    <t>Platby dospělých</t>
  </si>
  <si>
    <t>Ubytování + plná penze</t>
  </si>
  <si>
    <t>12,5 x 2000 Kč</t>
  </si>
  <si>
    <t>Ledy (hodiny)</t>
  </si>
  <si>
    <t>Občerstvení</t>
  </si>
  <si>
    <t>2xTesco</t>
  </si>
  <si>
    <t xml:space="preserve">Rafty </t>
  </si>
  <si>
    <t>1x12 místný, 2x6místny</t>
  </si>
  <si>
    <t>Vlak z Klášterce do stráže</t>
  </si>
  <si>
    <t>Všechny osoby</t>
  </si>
  <si>
    <t>Rozdíl k doplacení z kasy</t>
  </si>
  <si>
    <t>Pozn.: všehcny doklady k náhlednutí u vedoucího</t>
  </si>
  <si>
    <r>
      <t>3 dospělý (</t>
    </r>
    <r>
      <rPr>
        <sz val="11"/>
        <color rgb="FFFF0000"/>
        <rFont val="Calibri"/>
        <family val="2"/>
        <charset val="238"/>
        <scheme val="minor"/>
      </rPr>
      <t>Trenéři Vondrus a Zaremba neplatí !</t>
    </r>
    <r>
      <rPr>
        <sz val="11"/>
        <color theme="1"/>
        <rFont val="Calibri"/>
        <family val="2"/>
        <charset val="238"/>
        <scheme val="minor"/>
      </rPr>
      <t>)</t>
    </r>
  </si>
  <si>
    <t>Zdůvodnění: došlo ke zdražení ledů uproti loňskému roku, navíc na jeho rozpočítání bylo méně hráčů, zdražilo se i ubytování s plnou penzí a navíc doplněna volnočasová aktivita raftů</t>
  </si>
  <si>
    <t>21.12.2023 - 3x sada ramínek IKEA na dresy</t>
  </si>
  <si>
    <t>Odpadkové pytle do koše</t>
  </si>
  <si>
    <t>22.3.24 - Občerstvení pro kluky v den přijezdu na turnaj do Blanska, zápas Kometa-Litvínov (baráž)</t>
  </si>
  <si>
    <t>25 osob</t>
  </si>
  <si>
    <r>
      <t>4 dospělý (</t>
    </r>
    <r>
      <rPr>
        <sz val="11"/>
        <color rgb="FFFF0000"/>
        <rFont val="Calibri"/>
        <family val="2"/>
        <charset val="238"/>
        <scheme val="minor"/>
      </rPr>
      <t>Trenéři Dominik a Vondrus se nepočítají, neplatí !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</si>
  <si>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19 hráčů (z toho 2 platili poníženou částku sára a satánek) </t>
  </si>
  <si>
    <t>17 x 8500 Kč</t>
  </si>
  <si>
    <t xml:space="preserve">Satánek </t>
  </si>
  <si>
    <t>1 x 7000 Kč</t>
  </si>
  <si>
    <t>1 x 4000 Kč</t>
  </si>
  <si>
    <t>4 x 7000 Kč</t>
  </si>
  <si>
    <t>25 x 1000 Kč x 7 dní</t>
  </si>
  <si>
    <t>13,5 x 2000 Kč</t>
  </si>
  <si>
    <t>Ponížení za večeři a obědy</t>
  </si>
  <si>
    <t>Odpočet m-club na pokladním dokladu nerozepsáno</t>
  </si>
  <si>
    <t>Občerstvení (oplatky, ovoce aj.)</t>
  </si>
  <si>
    <t>1xKaufland (1470,-), 1xLidl (720,-), 1x Lidl (1137,-)</t>
  </si>
  <si>
    <t>Autobus z Klášterce do Perštejna</t>
  </si>
  <si>
    <t xml:space="preserve">20x Pizza </t>
  </si>
  <si>
    <t>20x200,- (náhradní večeře ze zápasu Chomutov-Kladno)</t>
  </si>
  <si>
    <t>Lístky na přípravný zápas v CV</t>
  </si>
  <si>
    <t>Sára (nemoc)</t>
  </si>
  <si>
    <t>Doplatek za soustředění 2023, rozúčtování samostatně</t>
  </si>
  <si>
    <t>Doplatek za soustředění 2024, rozúčtování samostatně</t>
  </si>
  <si>
    <t>25x70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</si>
</sst>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mmmm\ yy;@"/>
    <numFmt numFmtId="165" formatCode="#,##0.00\ &quot;Kč&quot;"/>
    <numFmt numFmtId="166" formatCode="#,##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b/>
      <sz val="14"/>
      <color rgb="FF00B05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rgb="FF00B05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B05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4"/>
      <color rgb="FF92D050"/>
      <name val="Arial"/>
      <family val="2"/>
      <charset val="238"/>
    </font>
    <font>
      <b/>
      <sz val="10"/>
      <color rgb="FF00B050"/>
      <name val="Arial CE"/>
      <charset val="238"/>
    </font>
    <font>
      <b/>
      <sz val="14"/>
      <color rgb="FF00B0F0"/>
      <name val="Arial"/>
      <family val="2"/>
      <charset val="238"/>
    </font>
    <font>
      <b/>
      <sz val="14"/>
      <color theme="6" tint="-0.249977111117893"/>
      <name val="Arial"/>
      <family val="2"/>
      <charset val="238"/>
    </font>
    <font>
      <sz val="23"/>
      <color rgb="FFFF0000"/>
      <name val="Arial"/>
      <family val="2"/>
      <charset val="238"/>
    </font>
    <font>
      <sz val="15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1" fillId="0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0" fontId="7" fillId="0" borderId="0" xfId="0" applyFont="1"/>
    <xf numFmtId="0" fontId="10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" fontId="0" fillId="0" borderId="3" xfId="0" applyNumberForma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Border="1" applyAlignment="1">
      <alignment horizontal="center" vertical="center"/>
    </xf>
    <xf numFmtId="0" fontId="0" fillId="0" borderId="0" xfId="0" applyFill="1" applyBorder="1"/>
    <xf numFmtId="0" fontId="13" fillId="0" borderId="6" xfId="0" applyFont="1" applyBorder="1" applyAlignment="1">
      <alignment horizontal="center"/>
    </xf>
    <xf numFmtId="165" fontId="0" fillId="0" borderId="9" xfId="0" applyNumberFormat="1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165" fontId="0" fillId="0" borderId="19" xfId="0" applyNumberFormat="1" applyBorder="1"/>
    <xf numFmtId="0" fontId="6" fillId="0" borderId="20" xfId="0" applyFont="1" applyBorder="1"/>
    <xf numFmtId="0" fontId="3" fillId="0" borderId="21" xfId="0" applyFont="1" applyBorder="1"/>
    <xf numFmtId="0" fontId="0" fillId="0" borderId="21" xfId="0" applyBorder="1"/>
    <xf numFmtId="0" fontId="0" fillId="0" borderId="22" xfId="0" applyBorder="1"/>
    <xf numFmtId="166" fontId="0" fillId="0" borderId="9" xfId="0" applyNumberFormat="1" applyBorder="1"/>
    <xf numFmtId="166" fontId="0" fillId="0" borderId="18" xfId="0" applyNumberFormat="1" applyBorder="1"/>
    <xf numFmtId="166" fontId="14" fillId="0" borderId="9" xfId="0" applyNumberFormat="1" applyFont="1" applyBorder="1"/>
    <xf numFmtId="166" fontId="15" fillId="0" borderId="0" xfId="0" applyNumberFormat="1" applyFont="1" applyAlignment="1">
      <alignment horizontal="right"/>
    </xf>
    <xf numFmtId="166" fontId="7" fillId="0" borderId="0" xfId="0" applyNumberFormat="1" applyFont="1"/>
    <xf numFmtId="0" fontId="6" fillId="0" borderId="0" xfId="0" applyFont="1"/>
    <xf numFmtId="0" fontId="18" fillId="0" borderId="0" xfId="0" applyFont="1"/>
    <xf numFmtId="166" fontId="0" fillId="0" borderId="0" xfId="0" applyNumberFormat="1"/>
    <xf numFmtId="166" fontId="5" fillId="0" borderId="0" xfId="0" applyNumberFormat="1" applyFont="1"/>
    <xf numFmtId="166" fontId="0" fillId="0" borderId="6" xfId="0" applyNumberFormat="1" applyBorder="1"/>
    <xf numFmtId="0" fontId="17" fillId="0" borderId="0" xfId="0" applyFont="1"/>
    <xf numFmtId="0" fontId="1" fillId="0" borderId="0" xfId="0" applyFont="1" applyFill="1" applyBorder="1"/>
    <xf numFmtId="0" fontId="16" fillId="0" borderId="0" xfId="0" applyFont="1" applyFill="1" applyBorder="1"/>
    <xf numFmtId="166" fontId="4" fillId="0" borderId="18" xfId="0" applyNumberFormat="1" applyFont="1" applyBorder="1"/>
    <xf numFmtId="164" fontId="0" fillId="2" borderId="24" xfId="0" applyNumberFormat="1" applyFill="1" applyBorder="1" applyAlignment="1">
      <alignment horizontal="center" vertical="center"/>
    </xf>
    <xf numFmtId="166" fontId="0" fillId="0" borderId="28" xfId="0" applyNumberFormat="1" applyBorder="1"/>
    <xf numFmtId="0" fontId="0" fillId="0" borderId="25" xfId="0" applyBorder="1"/>
    <xf numFmtId="0" fontId="0" fillId="0" borderId="26" xfId="0" applyBorder="1"/>
    <xf numFmtId="0" fontId="19" fillId="0" borderId="23" xfId="0" applyFont="1" applyBorder="1" applyAlignment="1">
      <alignment horizontal="right" vertical="center"/>
    </xf>
    <xf numFmtId="166" fontId="0" fillId="0" borderId="29" xfId="0" applyNumberFormat="1" applyBorder="1"/>
    <xf numFmtId="0" fontId="0" fillId="0" borderId="13" xfId="0" applyBorder="1"/>
    <xf numFmtId="166" fontId="4" fillId="0" borderId="9" xfId="0" applyNumberFormat="1" applyFont="1" applyBorder="1"/>
    <xf numFmtId="14" fontId="0" fillId="0" borderId="0" xfId="0" applyNumberFormat="1"/>
    <xf numFmtId="0" fontId="4" fillId="0" borderId="0" xfId="0" applyFont="1" applyAlignment="1">
      <alignment horizontal="center"/>
    </xf>
    <xf numFmtId="166" fontId="0" fillId="0" borderId="9" xfId="0" applyNumberFormat="1" applyFill="1" applyBorder="1"/>
    <xf numFmtId="0" fontId="0" fillId="0" borderId="2" xfId="0" applyFill="1" applyBorder="1"/>
    <xf numFmtId="0" fontId="20" fillId="0" borderId="0" xfId="0" applyFont="1" applyFill="1" applyBorder="1"/>
    <xf numFmtId="166" fontId="0" fillId="0" borderId="29" xfId="0" applyNumberFormat="1" applyFill="1" applyBorder="1"/>
    <xf numFmtId="0" fontId="0" fillId="0" borderId="25" xfId="0" applyFill="1" applyBorder="1"/>
    <xf numFmtId="0" fontId="5" fillId="0" borderId="0" xfId="0" applyFont="1"/>
    <xf numFmtId="166" fontId="4" fillId="0" borderId="0" xfId="0" applyNumberFormat="1" applyFont="1"/>
    <xf numFmtId="166" fontId="5" fillId="0" borderId="0" xfId="0" applyNumberFormat="1" applyFont="1" applyAlignment="1">
      <alignment horizontal="center"/>
    </xf>
    <xf numFmtId="166" fontId="16" fillId="0" borderId="0" xfId="0" applyNumberFormat="1" applyFont="1" applyFill="1" applyBorder="1"/>
    <xf numFmtId="0" fontId="0" fillId="0" borderId="9" xfId="0" applyBorder="1"/>
    <xf numFmtId="0" fontId="0" fillId="0" borderId="31" xfId="0" applyBorder="1"/>
    <xf numFmtId="0" fontId="0" fillId="0" borderId="27" xfId="0" applyBorder="1"/>
    <xf numFmtId="0" fontId="0" fillId="0" borderId="32" xfId="0" applyBorder="1"/>
    <xf numFmtId="0" fontId="22" fillId="0" borderId="1" xfId="0" applyFont="1" applyBorder="1" applyAlignment="1">
      <alignment horizontal="right" vertical="center"/>
    </xf>
    <xf numFmtId="0" fontId="23" fillId="4" borderId="0" xfId="0" applyFont="1" applyFill="1"/>
    <xf numFmtId="14" fontId="24" fillId="4" borderId="0" xfId="0" applyNumberFormat="1" applyFont="1" applyFill="1"/>
    <xf numFmtId="14" fontId="24" fillId="0" borderId="0" xfId="0" applyNumberFormat="1" applyFont="1" applyFill="1"/>
    <xf numFmtId="0" fontId="0" fillId="0" borderId="0" xfId="0" applyBorder="1" applyAlignment="1"/>
    <xf numFmtId="0" fontId="0" fillId="0" borderId="5" xfId="0" applyBorder="1" applyAlignment="1"/>
    <xf numFmtId="0" fontId="21" fillId="0" borderId="0" xfId="0" applyFont="1" applyBorder="1" applyAlignment="1">
      <alignment horizontal="right" vertical="center" wrapText="1"/>
    </xf>
    <xf numFmtId="0" fontId="4" fillId="0" borderId="0" xfId="0" applyFont="1"/>
    <xf numFmtId="0" fontId="11" fillId="0" borderId="0" xfId="0" applyFont="1"/>
    <xf numFmtId="166" fontId="11" fillId="0" borderId="0" xfId="0" applyNumberFormat="1" applyFont="1"/>
    <xf numFmtId="0" fontId="4" fillId="6" borderId="0" xfId="0" applyFont="1" applyFill="1"/>
    <xf numFmtId="0" fontId="0" fillId="6" borderId="0" xfId="0" applyFill="1"/>
    <xf numFmtId="166" fontId="0" fillId="6" borderId="0" xfId="0" applyNumberFormat="1" applyFill="1"/>
    <xf numFmtId="0" fontId="25" fillId="0" borderId="0" xfId="0" applyFont="1"/>
    <xf numFmtId="166" fontId="0" fillId="5" borderId="9" xfId="0" applyNumberFormat="1" applyFill="1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166" fontId="0" fillId="5" borderId="19" xfId="0" applyNumberFormat="1" applyFill="1" applyBorder="1"/>
    <xf numFmtId="0" fontId="0" fillId="0" borderId="30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8" fillId="3" borderId="10" xfId="0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9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92" sqref="F92"/>
    </sheetView>
  </sheetViews>
  <sheetFormatPr defaultRowHeight="15" outlineLevelCol="1" x14ac:dyDescent="0.25"/>
  <cols>
    <col min="1" max="1" width="23.5703125" customWidth="1"/>
    <col min="2" max="2" width="19.28515625" customWidth="1" outlineLevel="1"/>
    <col min="3" max="5" width="11.7109375" customWidth="1" outlineLevel="1"/>
    <col min="6" max="6" width="72.42578125" customWidth="1" outlineLevel="1"/>
    <col min="7" max="7" width="13" customWidth="1" outlineLevel="1"/>
    <col min="8" max="8" width="14.42578125" customWidth="1" outlineLevel="1"/>
    <col min="9" max="9" width="11.7109375" customWidth="1" outlineLevel="1"/>
    <col min="10" max="10" width="22.28515625" customWidth="1" outlineLevel="1"/>
    <col min="11" max="11" width="11.7109375" customWidth="1" outlineLevel="1"/>
    <col min="12" max="12" width="18" customWidth="1" outlineLevel="1"/>
    <col min="13" max="21" width="16.42578125" customWidth="1" outlineLevel="1"/>
    <col min="22" max="22" width="14.5703125" customWidth="1" outlineLevel="1"/>
    <col min="23" max="23" width="29.5703125" customWidth="1" outlineLevel="1"/>
    <col min="24" max="37" width="14.5703125" customWidth="1" outlineLevel="1"/>
    <col min="38" max="38" width="14.28515625" customWidth="1" outlineLevel="1"/>
    <col min="39" max="39" width="14.7109375" customWidth="1" outlineLevel="1"/>
    <col min="40" max="40" width="11.7109375" customWidth="1" outlineLevel="1"/>
    <col min="41" max="41" width="14.5703125" customWidth="1" outlineLevel="1"/>
    <col min="42" max="42" width="16.7109375" customWidth="1" outlineLevel="1"/>
    <col min="43" max="43" width="11.7109375" customWidth="1" outlineLevel="1"/>
    <col min="44" max="44" width="15.7109375" customWidth="1" outlineLevel="1"/>
    <col min="49" max="49" width="13.7109375" customWidth="1"/>
    <col min="248" max="248" width="3.7109375" customWidth="1"/>
    <col min="249" max="249" width="30.7109375" customWidth="1"/>
    <col min="250" max="250" width="8.28515625" bestFit="1" customWidth="1"/>
    <col min="251" max="251" width="26.7109375" customWidth="1"/>
    <col min="252" max="252" width="16.28515625" bestFit="1" customWidth="1"/>
    <col min="253" max="253" width="31.7109375" customWidth="1"/>
    <col min="254" max="254" width="22.7109375" bestFit="1" customWidth="1"/>
    <col min="255" max="255" width="12.28515625" bestFit="1" customWidth="1"/>
    <col min="256" max="256" width="19.7109375" bestFit="1" customWidth="1"/>
    <col min="257" max="257" width="12.7109375" bestFit="1" customWidth="1"/>
    <col min="258" max="258" width="11.28515625" customWidth="1"/>
    <col min="504" max="504" width="3.7109375" customWidth="1"/>
    <col min="505" max="505" width="30.7109375" customWidth="1"/>
    <col min="506" max="506" width="8.28515625" bestFit="1" customWidth="1"/>
    <col min="507" max="507" width="26.7109375" customWidth="1"/>
    <col min="508" max="508" width="16.28515625" bestFit="1" customWidth="1"/>
    <col min="509" max="509" width="31.7109375" customWidth="1"/>
    <col min="510" max="510" width="22.7109375" bestFit="1" customWidth="1"/>
    <col min="511" max="511" width="12.28515625" bestFit="1" customWidth="1"/>
    <col min="512" max="512" width="19.7109375" bestFit="1" customWidth="1"/>
    <col min="513" max="513" width="12.7109375" bestFit="1" customWidth="1"/>
    <col min="514" max="514" width="11.28515625" customWidth="1"/>
    <col min="760" max="760" width="3.7109375" customWidth="1"/>
    <col min="761" max="761" width="30.7109375" customWidth="1"/>
    <col min="762" max="762" width="8.28515625" bestFit="1" customWidth="1"/>
    <col min="763" max="763" width="26.7109375" customWidth="1"/>
    <col min="764" max="764" width="16.28515625" bestFit="1" customWidth="1"/>
    <col min="765" max="765" width="31.7109375" customWidth="1"/>
    <col min="766" max="766" width="22.7109375" bestFit="1" customWidth="1"/>
    <col min="767" max="767" width="12.28515625" bestFit="1" customWidth="1"/>
    <col min="768" max="768" width="19.7109375" bestFit="1" customWidth="1"/>
    <col min="769" max="769" width="12.7109375" bestFit="1" customWidth="1"/>
    <col min="770" max="770" width="11.28515625" customWidth="1"/>
    <col min="1016" max="1016" width="3.7109375" customWidth="1"/>
    <col min="1017" max="1017" width="30.7109375" customWidth="1"/>
    <col min="1018" max="1018" width="8.28515625" bestFit="1" customWidth="1"/>
    <col min="1019" max="1019" width="26.7109375" customWidth="1"/>
    <col min="1020" max="1020" width="16.28515625" bestFit="1" customWidth="1"/>
    <col min="1021" max="1021" width="31.7109375" customWidth="1"/>
    <col min="1022" max="1022" width="22.7109375" bestFit="1" customWidth="1"/>
    <col min="1023" max="1023" width="12.28515625" bestFit="1" customWidth="1"/>
    <col min="1024" max="1024" width="19.7109375" bestFit="1" customWidth="1"/>
    <col min="1025" max="1025" width="12.7109375" bestFit="1" customWidth="1"/>
    <col min="1026" max="1026" width="11.28515625" customWidth="1"/>
    <col min="1272" max="1272" width="3.7109375" customWidth="1"/>
    <col min="1273" max="1273" width="30.7109375" customWidth="1"/>
    <col min="1274" max="1274" width="8.28515625" bestFit="1" customWidth="1"/>
    <col min="1275" max="1275" width="26.7109375" customWidth="1"/>
    <col min="1276" max="1276" width="16.28515625" bestFit="1" customWidth="1"/>
    <col min="1277" max="1277" width="31.7109375" customWidth="1"/>
    <col min="1278" max="1278" width="22.7109375" bestFit="1" customWidth="1"/>
    <col min="1279" max="1279" width="12.28515625" bestFit="1" customWidth="1"/>
    <col min="1280" max="1280" width="19.7109375" bestFit="1" customWidth="1"/>
    <col min="1281" max="1281" width="12.7109375" bestFit="1" customWidth="1"/>
    <col min="1282" max="1282" width="11.28515625" customWidth="1"/>
    <col min="1528" max="1528" width="3.7109375" customWidth="1"/>
    <col min="1529" max="1529" width="30.7109375" customWidth="1"/>
    <col min="1530" max="1530" width="8.28515625" bestFit="1" customWidth="1"/>
    <col min="1531" max="1531" width="26.7109375" customWidth="1"/>
    <col min="1532" max="1532" width="16.28515625" bestFit="1" customWidth="1"/>
    <col min="1533" max="1533" width="31.7109375" customWidth="1"/>
    <col min="1534" max="1534" width="22.7109375" bestFit="1" customWidth="1"/>
    <col min="1535" max="1535" width="12.28515625" bestFit="1" customWidth="1"/>
    <col min="1536" max="1536" width="19.7109375" bestFit="1" customWidth="1"/>
    <col min="1537" max="1537" width="12.7109375" bestFit="1" customWidth="1"/>
    <col min="1538" max="1538" width="11.28515625" customWidth="1"/>
    <col min="1784" max="1784" width="3.7109375" customWidth="1"/>
    <col min="1785" max="1785" width="30.7109375" customWidth="1"/>
    <col min="1786" max="1786" width="8.28515625" bestFit="1" customWidth="1"/>
    <col min="1787" max="1787" width="26.7109375" customWidth="1"/>
    <col min="1788" max="1788" width="16.28515625" bestFit="1" customWidth="1"/>
    <col min="1789" max="1789" width="31.7109375" customWidth="1"/>
    <col min="1790" max="1790" width="22.7109375" bestFit="1" customWidth="1"/>
    <col min="1791" max="1791" width="12.28515625" bestFit="1" customWidth="1"/>
    <col min="1792" max="1792" width="19.7109375" bestFit="1" customWidth="1"/>
    <col min="1793" max="1793" width="12.7109375" bestFit="1" customWidth="1"/>
    <col min="1794" max="1794" width="11.28515625" customWidth="1"/>
    <col min="2040" max="2040" width="3.7109375" customWidth="1"/>
    <col min="2041" max="2041" width="30.7109375" customWidth="1"/>
    <col min="2042" max="2042" width="8.28515625" bestFit="1" customWidth="1"/>
    <col min="2043" max="2043" width="26.7109375" customWidth="1"/>
    <col min="2044" max="2044" width="16.28515625" bestFit="1" customWidth="1"/>
    <col min="2045" max="2045" width="31.7109375" customWidth="1"/>
    <col min="2046" max="2046" width="22.7109375" bestFit="1" customWidth="1"/>
    <col min="2047" max="2047" width="12.28515625" bestFit="1" customWidth="1"/>
    <col min="2048" max="2048" width="19.7109375" bestFit="1" customWidth="1"/>
    <col min="2049" max="2049" width="12.7109375" bestFit="1" customWidth="1"/>
    <col min="2050" max="2050" width="11.28515625" customWidth="1"/>
    <col min="2296" max="2296" width="3.7109375" customWidth="1"/>
    <col min="2297" max="2297" width="30.7109375" customWidth="1"/>
    <col min="2298" max="2298" width="8.28515625" bestFit="1" customWidth="1"/>
    <col min="2299" max="2299" width="26.7109375" customWidth="1"/>
    <col min="2300" max="2300" width="16.28515625" bestFit="1" customWidth="1"/>
    <col min="2301" max="2301" width="31.7109375" customWidth="1"/>
    <col min="2302" max="2302" width="22.7109375" bestFit="1" customWidth="1"/>
    <col min="2303" max="2303" width="12.28515625" bestFit="1" customWidth="1"/>
    <col min="2304" max="2304" width="19.7109375" bestFit="1" customWidth="1"/>
    <col min="2305" max="2305" width="12.7109375" bestFit="1" customWidth="1"/>
    <col min="2306" max="2306" width="11.28515625" customWidth="1"/>
    <col min="2552" max="2552" width="3.7109375" customWidth="1"/>
    <col min="2553" max="2553" width="30.7109375" customWidth="1"/>
    <col min="2554" max="2554" width="8.28515625" bestFit="1" customWidth="1"/>
    <col min="2555" max="2555" width="26.7109375" customWidth="1"/>
    <col min="2556" max="2556" width="16.28515625" bestFit="1" customWidth="1"/>
    <col min="2557" max="2557" width="31.7109375" customWidth="1"/>
    <col min="2558" max="2558" width="22.7109375" bestFit="1" customWidth="1"/>
    <col min="2559" max="2559" width="12.28515625" bestFit="1" customWidth="1"/>
    <col min="2560" max="2560" width="19.7109375" bestFit="1" customWidth="1"/>
    <col min="2561" max="2561" width="12.7109375" bestFit="1" customWidth="1"/>
    <col min="2562" max="2562" width="11.28515625" customWidth="1"/>
    <col min="2808" max="2808" width="3.7109375" customWidth="1"/>
    <col min="2809" max="2809" width="30.7109375" customWidth="1"/>
    <col min="2810" max="2810" width="8.28515625" bestFit="1" customWidth="1"/>
    <col min="2811" max="2811" width="26.7109375" customWidth="1"/>
    <col min="2812" max="2812" width="16.28515625" bestFit="1" customWidth="1"/>
    <col min="2813" max="2813" width="31.7109375" customWidth="1"/>
    <col min="2814" max="2814" width="22.7109375" bestFit="1" customWidth="1"/>
    <col min="2815" max="2815" width="12.28515625" bestFit="1" customWidth="1"/>
    <col min="2816" max="2816" width="19.7109375" bestFit="1" customWidth="1"/>
    <col min="2817" max="2817" width="12.7109375" bestFit="1" customWidth="1"/>
    <col min="2818" max="2818" width="11.28515625" customWidth="1"/>
    <col min="3064" max="3064" width="3.7109375" customWidth="1"/>
    <col min="3065" max="3065" width="30.7109375" customWidth="1"/>
    <col min="3066" max="3066" width="8.28515625" bestFit="1" customWidth="1"/>
    <col min="3067" max="3067" width="26.7109375" customWidth="1"/>
    <col min="3068" max="3068" width="16.28515625" bestFit="1" customWidth="1"/>
    <col min="3069" max="3069" width="31.7109375" customWidth="1"/>
    <col min="3070" max="3070" width="22.7109375" bestFit="1" customWidth="1"/>
    <col min="3071" max="3071" width="12.28515625" bestFit="1" customWidth="1"/>
    <col min="3072" max="3072" width="19.7109375" bestFit="1" customWidth="1"/>
    <col min="3073" max="3073" width="12.7109375" bestFit="1" customWidth="1"/>
    <col min="3074" max="3074" width="11.28515625" customWidth="1"/>
    <col min="3320" max="3320" width="3.7109375" customWidth="1"/>
    <col min="3321" max="3321" width="30.7109375" customWidth="1"/>
    <col min="3322" max="3322" width="8.28515625" bestFit="1" customWidth="1"/>
    <col min="3323" max="3323" width="26.7109375" customWidth="1"/>
    <col min="3324" max="3324" width="16.28515625" bestFit="1" customWidth="1"/>
    <col min="3325" max="3325" width="31.7109375" customWidth="1"/>
    <col min="3326" max="3326" width="22.7109375" bestFit="1" customWidth="1"/>
    <col min="3327" max="3327" width="12.28515625" bestFit="1" customWidth="1"/>
    <col min="3328" max="3328" width="19.7109375" bestFit="1" customWidth="1"/>
    <col min="3329" max="3329" width="12.7109375" bestFit="1" customWidth="1"/>
    <col min="3330" max="3330" width="11.28515625" customWidth="1"/>
    <col min="3576" max="3576" width="3.7109375" customWidth="1"/>
    <col min="3577" max="3577" width="30.7109375" customWidth="1"/>
    <col min="3578" max="3578" width="8.28515625" bestFit="1" customWidth="1"/>
    <col min="3579" max="3579" width="26.7109375" customWidth="1"/>
    <col min="3580" max="3580" width="16.28515625" bestFit="1" customWidth="1"/>
    <col min="3581" max="3581" width="31.7109375" customWidth="1"/>
    <col min="3582" max="3582" width="22.7109375" bestFit="1" customWidth="1"/>
    <col min="3583" max="3583" width="12.28515625" bestFit="1" customWidth="1"/>
    <col min="3584" max="3584" width="19.7109375" bestFit="1" customWidth="1"/>
    <col min="3585" max="3585" width="12.7109375" bestFit="1" customWidth="1"/>
    <col min="3586" max="3586" width="11.28515625" customWidth="1"/>
    <col min="3832" max="3832" width="3.7109375" customWidth="1"/>
    <col min="3833" max="3833" width="30.7109375" customWidth="1"/>
    <col min="3834" max="3834" width="8.28515625" bestFit="1" customWidth="1"/>
    <col min="3835" max="3835" width="26.7109375" customWidth="1"/>
    <col min="3836" max="3836" width="16.28515625" bestFit="1" customWidth="1"/>
    <col min="3837" max="3837" width="31.7109375" customWidth="1"/>
    <col min="3838" max="3838" width="22.7109375" bestFit="1" customWidth="1"/>
    <col min="3839" max="3839" width="12.28515625" bestFit="1" customWidth="1"/>
    <col min="3840" max="3840" width="19.7109375" bestFit="1" customWidth="1"/>
    <col min="3841" max="3841" width="12.7109375" bestFit="1" customWidth="1"/>
    <col min="3842" max="3842" width="11.28515625" customWidth="1"/>
    <col min="4088" max="4088" width="3.7109375" customWidth="1"/>
    <col min="4089" max="4089" width="30.7109375" customWidth="1"/>
    <col min="4090" max="4090" width="8.28515625" bestFit="1" customWidth="1"/>
    <col min="4091" max="4091" width="26.7109375" customWidth="1"/>
    <col min="4092" max="4092" width="16.28515625" bestFit="1" customWidth="1"/>
    <col min="4093" max="4093" width="31.7109375" customWidth="1"/>
    <col min="4094" max="4094" width="22.7109375" bestFit="1" customWidth="1"/>
    <col min="4095" max="4095" width="12.28515625" bestFit="1" customWidth="1"/>
    <col min="4096" max="4096" width="19.7109375" bestFit="1" customWidth="1"/>
    <col min="4097" max="4097" width="12.7109375" bestFit="1" customWidth="1"/>
    <col min="4098" max="4098" width="11.28515625" customWidth="1"/>
    <col min="4344" max="4344" width="3.7109375" customWidth="1"/>
    <col min="4345" max="4345" width="30.7109375" customWidth="1"/>
    <col min="4346" max="4346" width="8.28515625" bestFit="1" customWidth="1"/>
    <col min="4347" max="4347" width="26.7109375" customWidth="1"/>
    <col min="4348" max="4348" width="16.28515625" bestFit="1" customWidth="1"/>
    <col min="4349" max="4349" width="31.7109375" customWidth="1"/>
    <col min="4350" max="4350" width="22.7109375" bestFit="1" customWidth="1"/>
    <col min="4351" max="4351" width="12.28515625" bestFit="1" customWidth="1"/>
    <col min="4352" max="4352" width="19.7109375" bestFit="1" customWidth="1"/>
    <col min="4353" max="4353" width="12.7109375" bestFit="1" customWidth="1"/>
    <col min="4354" max="4354" width="11.28515625" customWidth="1"/>
    <col min="4600" max="4600" width="3.7109375" customWidth="1"/>
    <col min="4601" max="4601" width="30.7109375" customWidth="1"/>
    <col min="4602" max="4602" width="8.28515625" bestFit="1" customWidth="1"/>
    <col min="4603" max="4603" width="26.7109375" customWidth="1"/>
    <col min="4604" max="4604" width="16.28515625" bestFit="1" customWidth="1"/>
    <col min="4605" max="4605" width="31.7109375" customWidth="1"/>
    <col min="4606" max="4606" width="22.7109375" bestFit="1" customWidth="1"/>
    <col min="4607" max="4607" width="12.28515625" bestFit="1" customWidth="1"/>
    <col min="4608" max="4608" width="19.7109375" bestFit="1" customWidth="1"/>
    <col min="4609" max="4609" width="12.7109375" bestFit="1" customWidth="1"/>
    <col min="4610" max="4610" width="11.28515625" customWidth="1"/>
    <col min="4856" max="4856" width="3.7109375" customWidth="1"/>
    <col min="4857" max="4857" width="30.7109375" customWidth="1"/>
    <col min="4858" max="4858" width="8.28515625" bestFit="1" customWidth="1"/>
    <col min="4859" max="4859" width="26.7109375" customWidth="1"/>
    <col min="4860" max="4860" width="16.28515625" bestFit="1" customWidth="1"/>
    <col min="4861" max="4861" width="31.7109375" customWidth="1"/>
    <col min="4862" max="4862" width="22.7109375" bestFit="1" customWidth="1"/>
    <col min="4863" max="4863" width="12.28515625" bestFit="1" customWidth="1"/>
    <col min="4864" max="4864" width="19.7109375" bestFit="1" customWidth="1"/>
    <col min="4865" max="4865" width="12.7109375" bestFit="1" customWidth="1"/>
    <col min="4866" max="4866" width="11.28515625" customWidth="1"/>
    <col min="5112" max="5112" width="3.7109375" customWidth="1"/>
    <col min="5113" max="5113" width="30.7109375" customWidth="1"/>
    <col min="5114" max="5114" width="8.28515625" bestFit="1" customWidth="1"/>
    <col min="5115" max="5115" width="26.7109375" customWidth="1"/>
    <col min="5116" max="5116" width="16.28515625" bestFit="1" customWidth="1"/>
    <col min="5117" max="5117" width="31.7109375" customWidth="1"/>
    <col min="5118" max="5118" width="22.7109375" bestFit="1" customWidth="1"/>
    <col min="5119" max="5119" width="12.28515625" bestFit="1" customWidth="1"/>
    <col min="5120" max="5120" width="19.7109375" bestFit="1" customWidth="1"/>
    <col min="5121" max="5121" width="12.7109375" bestFit="1" customWidth="1"/>
    <col min="5122" max="5122" width="11.28515625" customWidth="1"/>
    <col min="5368" max="5368" width="3.7109375" customWidth="1"/>
    <col min="5369" max="5369" width="30.7109375" customWidth="1"/>
    <col min="5370" max="5370" width="8.28515625" bestFit="1" customWidth="1"/>
    <col min="5371" max="5371" width="26.7109375" customWidth="1"/>
    <col min="5372" max="5372" width="16.28515625" bestFit="1" customWidth="1"/>
    <col min="5373" max="5373" width="31.7109375" customWidth="1"/>
    <col min="5374" max="5374" width="22.7109375" bestFit="1" customWidth="1"/>
    <col min="5375" max="5375" width="12.28515625" bestFit="1" customWidth="1"/>
    <col min="5376" max="5376" width="19.7109375" bestFit="1" customWidth="1"/>
    <col min="5377" max="5377" width="12.7109375" bestFit="1" customWidth="1"/>
    <col min="5378" max="5378" width="11.28515625" customWidth="1"/>
    <col min="5624" max="5624" width="3.7109375" customWidth="1"/>
    <col min="5625" max="5625" width="30.7109375" customWidth="1"/>
    <col min="5626" max="5626" width="8.28515625" bestFit="1" customWidth="1"/>
    <col min="5627" max="5627" width="26.7109375" customWidth="1"/>
    <col min="5628" max="5628" width="16.28515625" bestFit="1" customWidth="1"/>
    <col min="5629" max="5629" width="31.7109375" customWidth="1"/>
    <col min="5630" max="5630" width="22.7109375" bestFit="1" customWidth="1"/>
    <col min="5631" max="5631" width="12.28515625" bestFit="1" customWidth="1"/>
    <col min="5632" max="5632" width="19.7109375" bestFit="1" customWidth="1"/>
    <col min="5633" max="5633" width="12.7109375" bestFit="1" customWidth="1"/>
    <col min="5634" max="5634" width="11.28515625" customWidth="1"/>
    <col min="5880" max="5880" width="3.7109375" customWidth="1"/>
    <col min="5881" max="5881" width="30.7109375" customWidth="1"/>
    <col min="5882" max="5882" width="8.28515625" bestFit="1" customWidth="1"/>
    <col min="5883" max="5883" width="26.7109375" customWidth="1"/>
    <col min="5884" max="5884" width="16.28515625" bestFit="1" customWidth="1"/>
    <col min="5885" max="5885" width="31.7109375" customWidth="1"/>
    <col min="5886" max="5886" width="22.7109375" bestFit="1" customWidth="1"/>
    <col min="5887" max="5887" width="12.28515625" bestFit="1" customWidth="1"/>
    <col min="5888" max="5888" width="19.7109375" bestFit="1" customWidth="1"/>
    <col min="5889" max="5889" width="12.7109375" bestFit="1" customWidth="1"/>
    <col min="5890" max="5890" width="11.28515625" customWidth="1"/>
    <col min="6136" max="6136" width="3.7109375" customWidth="1"/>
    <col min="6137" max="6137" width="30.7109375" customWidth="1"/>
    <col min="6138" max="6138" width="8.28515625" bestFit="1" customWidth="1"/>
    <col min="6139" max="6139" width="26.7109375" customWidth="1"/>
    <col min="6140" max="6140" width="16.28515625" bestFit="1" customWidth="1"/>
    <col min="6141" max="6141" width="31.7109375" customWidth="1"/>
    <col min="6142" max="6142" width="22.7109375" bestFit="1" customWidth="1"/>
    <col min="6143" max="6143" width="12.28515625" bestFit="1" customWidth="1"/>
    <col min="6144" max="6144" width="19.7109375" bestFit="1" customWidth="1"/>
    <col min="6145" max="6145" width="12.7109375" bestFit="1" customWidth="1"/>
    <col min="6146" max="6146" width="11.28515625" customWidth="1"/>
    <col min="6392" max="6392" width="3.7109375" customWidth="1"/>
    <col min="6393" max="6393" width="30.7109375" customWidth="1"/>
    <col min="6394" max="6394" width="8.28515625" bestFit="1" customWidth="1"/>
    <col min="6395" max="6395" width="26.7109375" customWidth="1"/>
    <col min="6396" max="6396" width="16.28515625" bestFit="1" customWidth="1"/>
    <col min="6397" max="6397" width="31.7109375" customWidth="1"/>
    <col min="6398" max="6398" width="22.7109375" bestFit="1" customWidth="1"/>
    <col min="6399" max="6399" width="12.28515625" bestFit="1" customWidth="1"/>
    <col min="6400" max="6400" width="19.7109375" bestFit="1" customWidth="1"/>
    <col min="6401" max="6401" width="12.7109375" bestFit="1" customWidth="1"/>
    <col min="6402" max="6402" width="11.28515625" customWidth="1"/>
    <col min="6648" max="6648" width="3.7109375" customWidth="1"/>
    <col min="6649" max="6649" width="30.7109375" customWidth="1"/>
    <col min="6650" max="6650" width="8.28515625" bestFit="1" customWidth="1"/>
    <col min="6651" max="6651" width="26.7109375" customWidth="1"/>
    <col min="6652" max="6652" width="16.28515625" bestFit="1" customWidth="1"/>
    <col min="6653" max="6653" width="31.7109375" customWidth="1"/>
    <col min="6654" max="6654" width="22.7109375" bestFit="1" customWidth="1"/>
    <col min="6655" max="6655" width="12.28515625" bestFit="1" customWidth="1"/>
    <col min="6656" max="6656" width="19.7109375" bestFit="1" customWidth="1"/>
    <col min="6657" max="6657" width="12.7109375" bestFit="1" customWidth="1"/>
    <col min="6658" max="6658" width="11.28515625" customWidth="1"/>
    <col min="6904" max="6904" width="3.7109375" customWidth="1"/>
    <col min="6905" max="6905" width="30.7109375" customWidth="1"/>
    <col min="6906" max="6906" width="8.28515625" bestFit="1" customWidth="1"/>
    <col min="6907" max="6907" width="26.7109375" customWidth="1"/>
    <col min="6908" max="6908" width="16.28515625" bestFit="1" customWidth="1"/>
    <col min="6909" max="6909" width="31.7109375" customWidth="1"/>
    <col min="6910" max="6910" width="22.7109375" bestFit="1" customWidth="1"/>
    <col min="6911" max="6911" width="12.28515625" bestFit="1" customWidth="1"/>
    <col min="6912" max="6912" width="19.7109375" bestFit="1" customWidth="1"/>
    <col min="6913" max="6913" width="12.7109375" bestFit="1" customWidth="1"/>
    <col min="6914" max="6914" width="11.28515625" customWidth="1"/>
    <col min="7160" max="7160" width="3.7109375" customWidth="1"/>
    <col min="7161" max="7161" width="30.7109375" customWidth="1"/>
    <col min="7162" max="7162" width="8.28515625" bestFit="1" customWidth="1"/>
    <col min="7163" max="7163" width="26.7109375" customWidth="1"/>
    <col min="7164" max="7164" width="16.28515625" bestFit="1" customWidth="1"/>
    <col min="7165" max="7165" width="31.7109375" customWidth="1"/>
    <col min="7166" max="7166" width="22.7109375" bestFit="1" customWidth="1"/>
    <col min="7167" max="7167" width="12.28515625" bestFit="1" customWidth="1"/>
    <col min="7168" max="7168" width="19.7109375" bestFit="1" customWidth="1"/>
    <col min="7169" max="7169" width="12.7109375" bestFit="1" customWidth="1"/>
    <col min="7170" max="7170" width="11.28515625" customWidth="1"/>
    <col min="7416" max="7416" width="3.7109375" customWidth="1"/>
    <col min="7417" max="7417" width="30.7109375" customWidth="1"/>
    <col min="7418" max="7418" width="8.28515625" bestFit="1" customWidth="1"/>
    <col min="7419" max="7419" width="26.7109375" customWidth="1"/>
    <col min="7420" max="7420" width="16.28515625" bestFit="1" customWidth="1"/>
    <col min="7421" max="7421" width="31.7109375" customWidth="1"/>
    <col min="7422" max="7422" width="22.7109375" bestFit="1" customWidth="1"/>
    <col min="7423" max="7423" width="12.28515625" bestFit="1" customWidth="1"/>
    <col min="7424" max="7424" width="19.7109375" bestFit="1" customWidth="1"/>
    <col min="7425" max="7425" width="12.7109375" bestFit="1" customWidth="1"/>
    <col min="7426" max="7426" width="11.28515625" customWidth="1"/>
    <col min="7672" max="7672" width="3.7109375" customWidth="1"/>
    <col min="7673" max="7673" width="30.7109375" customWidth="1"/>
    <col min="7674" max="7674" width="8.28515625" bestFit="1" customWidth="1"/>
    <col min="7675" max="7675" width="26.7109375" customWidth="1"/>
    <col min="7676" max="7676" width="16.28515625" bestFit="1" customWidth="1"/>
    <col min="7677" max="7677" width="31.7109375" customWidth="1"/>
    <col min="7678" max="7678" width="22.7109375" bestFit="1" customWidth="1"/>
    <col min="7679" max="7679" width="12.28515625" bestFit="1" customWidth="1"/>
    <col min="7680" max="7680" width="19.7109375" bestFit="1" customWidth="1"/>
    <col min="7681" max="7681" width="12.7109375" bestFit="1" customWidth="1"/>
    <col min="7682" max="7682" width="11.28515625" customWidth="1"/>
    <col min="7928" max="7928" width="3.7109375" customWidth="1"/>
    <col min="7929" max="7929" width="30.7109375" customWidth="1"/>
    <col min="7930" max="7930" width="8.28515625" bestFit="1" customWidth="1"/>
    <col min="7931" max="7931" width="26.7109375" customWidth="1"/>
    <col min="7932" max="7932" width="16.28515625" bestFit="1" customWidth="1"/>
    <col min="7933" max="7933" width="31.7109375" customWidth="1"/>
    <col min="7934" max="7934" width="22.7109375" bestFit="1" customWidth="1"/>
    <col min="7935" max="7935" width="12.28515625" bestFit="1" customWidth="1"/>
    <col min="7936" max="7936" width="19.7109375" bestFit="1" customWidth="1"/>
    <col min="7937" max="7937" width="12.7109375" bestFit="1" customWidth="1"/>
    <col min="7938" max="7938" width="11.28515625" customWidth="1"/>
    <col min="8184" max="8184" width="3.7109375" customWidth="1"/>
    <col min="8185" max="8185" width="30.7109375" customWidth="1"/>
    <col min="8186" max="8186" width="8.28515625" bestFit="1" customWidth="1"/>
    <col min="8187" max="8187" width="26.7109375" customWidth="1"/>
    <col min="8188" max="8188" width="16.28515625" bestFit="1" customWidth="1"/>
    <col min="8189" max="8189" width="31.7109375" customWidth="1"/>
    <col min="8190" max="8190" width="22.7109375" bestFit="1" customWidth="1"/>
    <col min="8191" max="8191" width="12.28515625" bestFit="1" customWidth="1"/>
    <col min="8192" max="8192" width="19.7109375" bestFit="1" customWidth="1"/>
    <col min="8193" max="8193" width="12.7109375" bestFit="1" customWidth="1"/>
    <col min="8194" max="8194" width="11.28515625" customWidth="1"/>
    <col min="8440" max="8440" width="3.7109375" customWidth="1"/>
    <col min="8441" max="8441" width="30.7109375" customWidth="1"/>
    <col min="8442" max="8442" width="8.28515625" bestFit="1" customWidth="1"/>
    <col min="8443" max="8443" width="26.7109375" customWidth="1"/>
    <col min="8444" max="8444" width="16.28515625" bestFit="1" customWidth="1"/>
    <col min="8445" max="8445" width="31.7109375" customWidth="1"/>
    <col min="8446" max="8446" width="22.7109375" bestFit="1" customWidth="1"/>
    <col min="8447" max="8447" width="12.28515625" bestFit="1" customWidth="1"/>
    <col min="8448" max="8448" width="19.7109375" bestFit="1" customWidth="1"/>
    <col min="8449" max="8449" width="12.7109375" bestFit="1" customWidth="1"/>
    <col min="8450" max="8450" width="11.28515625" customWidth="1"/>
    <col min="8696" max="8696" width="3.7109375" customWidth="1"/>
    <col min="8697" max="8697" width="30.7109375" customWidth="1"/>
    <col min="8698" max="8698" width="8.28515625" bestFit="1" customWidth="1"/>
    <col min="8699" max="8699" width="26.7109375" customWidth="1"/>
    <col min="8700" max="8700" width="16.28515625" bestFit="1" customWidth="1"/>
    <col min="8701" max="8701" width="31.7109375" customWidth="1"/>
    <col min="8702" max="8702" width="22.7109375" bestFit="1" customWidth="1"/>
    <col min="8703" max="8703" width="12.28515625" bestFit="1" customWidth="1"/>
    <col min="8704" max="8704" width="19.7109375" bestFit="1" customWidth="1"/>
    <col min="8705" max="8705" width="12.7109375" bestFit="1" customWidth="1"/>
    <col min="8706" max="8706" width="11.28515625" customWidth="1"/>
    <col min="8952" max="8952" width="3.7109375" customWidth="1"/>
    <col min="8953" max="8953" width="30.7109375" customWidth="1"/>
    <col min="8954" max="8954" width="8.28515625" bestFit="1" customWidth="1"/>
    <col min="8955" max="8955" width="26.7109375" customWidth="1"/>
    <col min="8956" max="8956" width="16.28515625" bestFit="1" customWidth="1"/>
    <col min="8957" max="8957" width="31.7109375" customWidth="1"/>
    <col min="8958" max="8958" width="22.7109375" bestFit="1" customWidth="1"/>
    <col min="8959" max="8959" width="12.28515625" bestFit="1" customWidth="1"/>
    <col min="8960" max="8960" width="19.7109375" bestFit="1" customWidth="1"/>
    <col min="8961" max="8961" width="12.7109375" bestFit="1" customWidth="1"/>
    <col min="8962" max="8962" width="11.28515625" customWidth="1"/>
    <col min="9208" max="9208" width="3.7109375" customWidth="1"/>
    <col min="9209" max="9209" width="30.7109375" customWidth="1"/>
    <col min="9210" max="9210" width="8.28515625" bestFit="1" customWidth="1"/>
    <col min="9211" max="9211" width="26.7109375" customWidth="1"/>
    <col min="9212" max="9212" width="16.28515625" bestFit="1" customWidth="1"/>
    <col min="9213" max="9213" width="31.7109375" customWidth="1"/>
    <col min="9214" max="9214" width="22.7109375" bestFit="1" customWidth="1"/>
    <col min="9215" max="9215" width="12.28515625" bestFit="1" customWidth="1"/>
    <col min="9216" max="9216" width="19.7109375" bestFit="1" customWidth="1"/>
    <col min="9217" max="9217" width="12.7109375" bestFit="1" customWidth="1"/>
    <col min="9218" max="9218" width="11.28515625" customWidth="1"/>
    <col min="9464" max="9464" width="3.7109375" customWidth="1"/>
    <col min="9465" max="9465" width="30.7109375" customWidth="1"/>
    <col min="9466" max="9466" width="8.28515625" bestFit="1" customWidth="1"/>
    <col min="9467" max="9467" width="26.7109375" customWidth="1"/>
    <col min="9468" max="9468" width="16.28515625" bestFit="1" customWidth="1"/>
    <col min="9469" max="9469" width="31.7109375" customWidth="1"/>
    <col min="9470" max="9470" width="22.7109375" bestFit="1" customWidth="1"/>
    <col min="9471" max="9471" width="12.28515625" bestFit="1" customWidth="1"/>
    <col min="9472" max="9472" width="19.7109375" bestFit="1" customWidth="1"/>
    <col min="9473" max="9473" width="12.7109375" bestFit="1" customWidth="1"/>
    <col min="9474" max="9474" width="11.28515625" customWidth="1"/>
    <col min="9720" max="9720" width="3.7109375" customWidth="1"/>
    <col min="9721" max="9721" width="30.7109375" customWidth="1"/>
    <col min="9722" max="9722" width="8.28515625" bestFit="1" customWidth="1"/>
    <col min="9723" max="9723" width="26.7109375" customWidth="1"/>
    <col min="9724" max="9724" width="16.28515625" bestFit="1" customWidth="1"/>
    <col min="9725" max="9725" width="31.7109375" customWidth="1"/>
    <col min="9726" max="9726" width="22.7109375" bestFit="1" customWidth="1"/>
    <col min="9727" max="9727" width="12.28515625" bestFit="1" customWidth="1"/>
    <col min="9728" max="9728" width="19.7109375" bestFit="1" customWidth="1"/>
    <col min="9729" max="9729" width="12.7109375" bestFit="1" customWidth="1"/>
    <col min="9730" max="9730" width="11.28515625" customWidth="1"/>
    <col min="9976" max="9976" width="3.7109375" customWidth="1"/>
    <col min="9977" max="9977" width="30.7109375" customWidth="1"/>
    <col min="9978" max="9978" width="8.28515625" bestFit="1" customWidth="1"/>
    <col min="9979" max="9979" width="26.7109375" customWidth="1"/>
    <col min="9980" max="9980" width="16.28515625" bestFit="1" customWidth="1"/>
    <col min="9981" max="9981" width="31.7109375" customWidth="1"/>
    <col min="9982" max="9982" width="22.7109375" bestFit="1" customWidth="1"/>
    <col min="9983" max="9983" width="12.28515625" bestFit="1" customWidth="1"/>
    <col min="9984" max="9984" width="19.7109375" bestFit="1" customWidth="1"/>
    <col min="9985" max="9985" width="12.7109375" bestFit="1" customWidth="1"/>
    <col min="9986" max="9986" width="11.28515625" customWidth="1"/>
    <col min="10232" max="10232" width="3.7109375" customWidth="1"/>
    <col min="10233" max="10233" width="30.7109375" customWidth="1"/>
    <col min="10234" max="10234" width="8.28515625" bestFit="1" customWidth="1"/>
    <col min="10235" max="10235" width="26.7109375" customWidth="1"/>
    <col min="10236" max="10236" width="16.28515625" bestFit="1" customWidth="1"/>
    <col min="10237" max="10237" width="31.7109375" customWidth="1"/>
    <col min="10238" max="10238" width="22.7109375" bestFit="1" customWidth="1"/>
    <col min="10239" max="10239" width="12.28515625" bestFit="1" customWidth="1"/>
    <col min="10240" max="10240" width="19.7109375" bestFit="1" customWidth="1"/>
    <col min="10241" max="10241" width="12.7109375" bestFit="1" customWidth="1"/>
    <col min="10242" max="10242" width="11.28515625" customWidth="1"/>
    <col min="10488" max="10488" width="3.7109375" customWidth="1"/>
    <col min="10489" max="10489" width="30.7109375" customWidth="1"/>
    <col min="10490" max="10490" width="8.28515625" bestFit="1" customWidth="1"/>
    <col min="10491" max="10491" width="26.7109375" customWidth="1"/>
    <col min="10492" max="10492" width="16.28515625" bestFit="1" customWidth="1"/>
    <col min="10493" max="10493" width="31.7109375" customWidth="1"/>
    <col min="10494" max="10494" width="22.7109375" bestFit="1" customWidth="1"/>
    <col min="10495" max="10495" width="12.28515625" bestFit="1" customWidth="1"/>
    <col min="10496" max="10496" width="19.7109375" bestFit="1" customWidth="1"/>
    <col min="10497" max="10497" width="12.7109375" bestFit="1" customWidth="1"/>
    <col min="10498" max="10498" width="11.28515625" customWidth="1"/>
    <col min="10744" max="10744" width="3.7109375" customWidth="1"/>
    <col min="10745" max="10745" width="30.7109375" customWidth="1"/>
    <col min="10746" max="10746" width="8.28515625" bestFit="1" customWidth="1"/>
    <col min="10747" max="10747" width="26.7109375" customWidth="1"/>
    <col min="10748" max="10748" width="16.28515625" bestFit="1" customWidth="1"/>
    <col min="10749" max="10749" width="31.7109375" customWidth="1"/>
    <col min="10750" max="10750" width="22.7109375" bestFit="1" customWidth="1"/>
    <col min="10751" max="10751" width="12.28515625" bestFit="1" customWidth="1"/>
    <col min="10752" max="10752" width="19.7109375" bestFit="1" customWidth="1"/>
    <col min="10753" max="10753" width="12.7109375" bestFit="1" customWidth="1"/>
    <col min="10754" max="10754" width="11.28515625" customWidth="1"/>
    <col min="11000" max="11000" width="3.7109375" customWidth="1"/>
    <col min="11001" max="11001" width="30.7109375" customWidth="1"/>
    <col min="11002" max="11002" width="8.28515625" bestFit="1" customWidth="1"/>
    <col min="11003" max="11003" width="26.7109375" customWidth="1"/>
    <col min="11004" max="11004" width="16.28515625" bestFit="1" customWidth="1"/>
    <col min="11005" max="11005" width="31.7109375" customWidth="1"/>
    <col min="11006" max="11006" width="22.7109375" bestFit="1" customWidth="1"/>
    <col min="11007" max="11007" width="12.28515625" bestFit="1" customWidth="1"/>
    <col min="11008" max="11008" width="19.7109375" bestFit="1" customWidth="1"/>
    <col min="11009" max="11009" width="12.7109375" bestFit="1" customWidth="1"/>
    <col min="11010" max="11010" width="11.28515625" customWidth="1"/>
    <col min="11256" max="11256" width="3.7109375" customWidth="1"/>
    <col min="11257" max="11257" width="30.7109375" customWidth="1"/>
    <col min="11258" max="11258" width="8.28515625" bestFit="1" customWidth="1"/>
    <col min="11259" max="11259" width="26.7109375" customWidth="1"/>
    <col min="11260" max="11260" width="16.28515625" bestFit="1" customWidth="1"/>
    <col min="11261" max="11261" width="31.7109375" customWidth="1"/>
    <col min="11262" max="11262" width="22.7109375" bestFit="1" customWidth="1"/>
    <col min="11263" max="11263" width="12.28515625" bestFit="1" customWidth="1"/>
    <col min="11264" max="11264" width="19.7109375" bestFit="1" customWidth="1"/>
    <col min="11265" max="11265" width="12.7109375" bestFit="1" customWidth="1"/>
    <col min="11266" max="11266" width="11.28515625" customWidth="1"/>
    <col min="11512" max="11512" width="3.7109375" customWidth="1"/>
    <col min="11513" max="11513" width="30.7109375" customWidth="1"/>
    <col min="11514" max="11514" width="8.28515625" bestFit="1" customWidth="1"/>
    <col min="11515" max="11515" width="26.7109375" customWidth="1"/>
    <col min="11516" max="11516" width="16.28515625" bestFit="1" customWidth="1"/>
    <col min="11517" max="11517" width="31.7109375" customWidth="1"/>
    <col min="11518" max="11518" width="22.7109375" bestFit="1" customWidth="1"/>
    <col min="11519" max="11519" width="12.28515625" bestFit="1" customWidth="1"/>
    <col min="11520" max="11520" width="19.7109375" bestFit="1" customWidth="1"/>
    <col min="11521" max="11521" width="12.7109375" bestFit="1" customWidth="1"/>
    <col min="11522" max="11522" width="11.28515625" customWidth="1"/>
    <col min="11768" max="11768" width="3.7109375" customWidth="1"/>
    <col min="11769" max="11769" width="30.7109375" customWidth="1"/>
    <col min="11770" max="11770" width="8.28515625" bestFit="1" customWidth="1"/>
    <col min="11771" max="11771" width="26.7109375" customWidth="1"/>
    <col min="11772" max="11772" width="16.28515625" bestFit="1" customWidth="1"/>
    <col min="11773" max="11773" width="31.7109375" customWidth="1"/>
    <col min="11774" max="11774" width="22.7109375" bestFit="1" customWidth="1"/>
    <col min="11775" max="11775" width="12.28515625" bestFit="1" customWidth="1"/>
    <col min="11776" max="11776" width="19.7109375" bestFit="1" customWidth="1"/>
    <col min="11777" max="11777" width="12.7109375" bestFit="1" customWidth="1"/>
    <col min="11778" max="11778" width="11.28515625" customWidth="1"/>
    <col min="12024" max="12024" width="3.7109375" customWidth="1"/>
    <col min="12025" max="12025" width="30.7109375" customWidth="1"/>
    <col min="12026" max="12026" width="8.28515625" bestFit="1" customWidth="1"/>
    <col min="12027" max="12027" width="26.7109375" customWidth="1"/>
    <col min="12028" max="12028" width="16.28515625" bestFit="1" customWidth="1"/>
    <col min="12029" max="12029" width="31.7109375" customWidth="1"/>
    <col min="12030" max="12030" width="22.7109375" bestFit="1" customWidth="1"/>
    <col min="12031" max="12031" width="12.28515625" bestFit="1" customWidth="1"/>
    <col min="12032" max="12032" width="19.7109375" bestFit="1" customWidth="1"/>
    <col min="12033" max="12033" width="12.7109375" bestFit="1" customWidth="1"/>
    <col min="12034" max="12034" width="11.28515625" customWidth="1"/>
    <col min="12280" max="12280" width="3.7109375" customWidth="1"/>
    <col min="12281" max="12281" width="30.7109375" customWidth="1"/>
    <col min="12282" max="12282" width="8.28515625" bestFit="1" customWidth="1"/>
    <col min="12283" max="12283" width="26.7109375" customWidth="1"/>
    <col min="12284" max="12284" width="16.28515625" bestFit="1" customWidth="1"/>
    <col min="12285" max="12285" width="31.7109375" customWidth="1"/>
    <col min="12286" max="12286" width="22.7109375" bestFit="1" customWidth="1"/>
    <col min="12287" max="12287" width="12.28515625" bestFit="1" customWidth="1"/>
    <col min="12288" max="12288" width="19.7109375" bestFit="1" customWidth="1"/>
    <col min="12289" max="12289" width="12.7109375" bestFit="1" customWidth="1"/>
    <col min="12290" max="12290" width="11.28515625" customWidth="1"/>
    <col min="12536" max="12536" width="3.7109375" customWidth="1"/>
    <col min="12537" max="12537" width="30.7109375" customWidth="1"/>
    <col min="12538" max="12538" width="8.28515625" bestFit="1" customWidth="1"/>
    <col min="12539" max="12539" width="26.7109375" customWidth="1"/>
    <col min="12540" max="12540" width="16.28515625" bestFit="1" customWidth="1"/>
    <col min="12541" max="12541" width="31.7109375" customWidth="1"/>
    <col min="12542" max="12542" width="22.7109375" bestFit="1" customWidth="1"/>
    <col min="12543" max="12543" width="12.28515625" bestFit="1" customWidth="1"/>
    <col min="12544" max="12544" width="19.7109375" bestFit="1" customWidth="1"/>
    <col min="12545" max="12545" width="12.7109375" bestFit="1" customWidth="1"/>
    <col min="12546" max="12546" width="11.28515625" customWidth="1"/>
    <col min="12792" max="12792" width="3.7109375" customWidth="1"/>
    <col min="12793" max="12793" width="30.7109375" customWidth="1"/>
    <col min="12794" max="12794" width="8.28515625" bestFit="1" customWidth="1"/>
    <col min="12795" max="12795" width="26.7109375" customWidth="1"/>
    <col min="12796" max="12796" width="16.28515625" bestFit="1" customWidth="1"/>
    <col min="12797" max="12797" width="31.7109375" customWidth="1"/>
    <col min="12798" max="12798" width="22.7109375" bestFit="1" customWidth="1"/>
    <col min="12799" max="12799" width="12.28515625" bestFit="1" customWidth="1"/>
    <col min="12800" max="12800" width="19.7109375" bestFit="1" customWidth="1"/>
    <col min="12801" max="12801" width="12.7109375" bestFit="1" customWidth="1"/>
    <col min="12802" max="12802" width="11.28515625" customWidth="1"/>
    <col min="13048" max="13048" width="3.7109375" customWidth="1"/>
    <col min="13049" max="13049" width="30.7109375" customWidth="1"/>
    <col min="13050" max="13050" width="8.28515625" bestFit="1" customWidth="1"/>
    <col min="13051" max="13051" width="26.7109375" customWidth="1"/>
    <col min="13052" max="13052" width="16.28515625" bestFit="1" customWidth="1"/>
    <col min="13053" max="13053" width="31.7109375" customWidth="1"/>
    <col min="13054" max="13054" width="22.7109375" bestFit="1" customWidth="1"/>
    <col min="13055" max="13055" width="12.28515625" bestFit="1" customWidth="1"/>
    <col min="13056" max="13056" width="19.7109375" bestFit="1" customWidth="1"/>
    <col min="13057" max="13057" width="12.7109375" bestFit="1" customWidth="1"/>
    <col min="13058" max="13058" width="11.28515625" customWidth="1"/>
    <col min="13304" max="13304" width="3.7109375" customWidth="1"/>
    <col min="13305" max="13305" width="30.7109375" customWidth="1"/>
    <col min="13306" max="13306" width="8.28515625" bestFit="1" customWidth="1"/>
    <col min="13307" max="13307" width="26.7109375" customWidth="1"/>
    <col min="13308" max="13308" width="16.28515625" bestFit="1" customWidth="1"/>
    <col min="13309" max="13309" width="31.7109375" customWidth="1"/>
    <col min="13310" max="13310" width="22.7109375" bestFit="1" customWidth="1"/>
    <col min="13311" max="13311" width="12.28515625" bestFit="1" customWidth="1"/>
    <col min="13312" max="13312" width="19.7109375" bestFit="1" customWidth="1"/>
    <col min="13313" max="13313" width="12.7109375" bestFit="1" customWidth="1"/>
    <col min="13314" max="13314" width="11.28515625" customWidth="1"/>
    <col min="13560" max="13560" width="3.7109375" customWidth="1"/>
    <col min="13561" max="13561" width="30.7109375" customWidth="1"/>
    <col min="13562" max="13562" width="8.28515625" bestFit="1" customWidth="1"/>
    <col min="13563" max="13563" width="26.7109375" customWidth="1"/>
    <col min="13564" max="13564" width="16.28515625" bestFit="1" customWidth="1"/>
    <col min="13565" max="13565" width="31.7109375" customWidth="1"/>
    <col min="13566" max="13566" width="22.7109375" bestFit="1" customWidth="1"/>
    <col min="13567" max="13567" width="12.28515625" bestFit="1" customWidth="1"/>
    <col min="13568" max="13568" width="19.7109375" bestFit="1" customWidth="1"/>
    <col min="13569" max="13569" width="12.7109375" bestFit="1" customWidth="1"/>
    <col min="13570" max="13570" width="11.28515625" customWidth="1"/>
    <col min="13816" max="13816" width="3.7109375" customWidth="1"/>
    <col min="13817" max="13817" width="30.7109375" customWidth="1"/>
    <col min="13818" max="13818" width="8.28515625" bestFit="1" customWidth="1"/>
    <col min="13819" max="13819" width="26.7109375" customWidth="1"/>
    <col min="13820" max="13820" width="16.28515625" bestFit="1" customWidth="1"/>
    <col min="13821" max="13821" width="31.7109375" customWidth="1"/>
    <col min="13822" max="13822" width="22.7109375" bestFit="1" customWidth="1"/>
    <col min="13823" max="13823" width="12.28515625" bestFit="1" customWidth="1"/>
    <col min="13824" max="13824" width="19.7109375" bestFit="1" customWidth="1"/>
    <col min="13825" max="13825" width="12.7109375" bestFit="1" customWidth="1"/>
    <col min="13826" max="13826" width="11.28515625" customWidth="1"/>
    <col min="14072" max="14072" width="3.7109375" customWidth="1"/>
    <col min="14073" max="14073" width="30.7109375" customWidth="1"/>
    <col min="14074" max="14074" width="8.28515625" bestFit="1" customWidth="1"/>
    <col min="14075" max="14075" width="26.7109375" customWidth="1"/>
    <col min="14076" max="14076" width="16.28515625" bestFit="1" customWidth="1"/>
    <col min="14077" max="14077" width="31.7109375" customWidth="1"/>
    <col min="14078" max="14078" width="22.7109375" bestFit="1" customWidth="1"/>
    <col min="14079" max="14079" width="12.28515625" bestFit="1" customWidth="1"/>
    <col min="14080" max="14080" width="19.7109375" bestFit="1" customWidth="1"/>
    <col min="14081" max="14081" width="12.7109375" bestFit="1" customWidth="1"/>
    <col min="14082" max="14082" width="11.28515625" customWidth="1"/>
    <col min="14328" max="14328" width="3.7109375" customWidth="1"/>
    <col min="14329" max="14329" width="30.7109375" customWidth="1"/>
    <col min="14330" max="14330" width="8.28515625" bestFit="1" customWidth="1"/>
    <col min="14331" max="14331" width="26.7109375" customWidth="1"/>
    <col min="14332" max="14332" width="16.28515625" bestFit="1" customWidth="1"/>
    <col min="14333" max="14333" width="31.7109375" customWidth="1"/>
    <col min="14334" max="14334" width="22.7109375" bestFit="1" customWidth="1"/>
    <col min="14335" max="14335" width="12.28515625" bestFit="1" customWidth="1"/>
    <col min="14336" max="14336" width="19.7109375" bestFit="1" customWidth="1"/>
    <col min="14337" max="14337" width="12.7109375" bestFit="1" customWidth="1"/>
    <col min="14338" max="14338" width="11.28515625" customWidth="1"/>
    <col min="14584" max="14584" width="3.7109375" customWidth="1"/>
    <col min="14585" max="14585" width="30.7109375" customWidth="1"/>
    <col min="14586" max="14586" width="8.28515625" bestFit="1" customWidth="1"/>
    <col min="14587" max="14587" width="26.7109375" customWidth="1"/>
    <col min="14588" max="14588" width="16.28515625" bestFit="1" customWidth="1"/>
    <col min="14589" max="14589" width="31.7109375" customWidth="1"/>
    <col min="14590" max="14590" width="22.7109375" bestFit="1" customWidth="1"/>
    <col min="14591" max="14591" width="12.28515625" bestFit="1" customWidth="1"/>
    <col min="14592" max="14592" width="19.7109375" bestFit="1" customWidth="1"/>
    <col min="14593" max="14593" width="12.7109375" bestFit="1" customWidth="1"/>
    <col min="14594" max="14594" width="11.28515625" customWidth="1"/>
    <col min="14840" max="14840" width="3.7109375" customWidth="1"/>
    <col min="14841" max="14841" width="30.7109375" customWidth="1"/>
    <col min="14842" max="14842" width="8.28515625" bestFit="1" customWidth="1"/>
    <col min="14843" max="14843" width="26.7109375" customWidth="1"/>
    <col min="14844" max="14844" width="16.28515625" bestFit="1" customWidth="1"/>
    <col min="14845" max="14845" width="31.7109375" customWidth="1"/>
    <col min="14846" max="14846" width="22.7109375" bestFit="1" customWidth="1"/>
    <col min="14847" max="14847" width="12.28515625" bestFit="1" customWidth="1"/>
    <col min="14848" max="14848" width="19.7109375" bestFit="1" customWidth="1"/>
    <col min="14849" max="14849" width="12.7109375" bestFit="1" customWidth="1"/>
    <col min="14850" max="14850" width="11.28515625" customWidth="1"/>
    <col min="15096" max="15096" width="3.7109375" customWidth="1"/>
    <col min="15097" max="15097" width="30.7109375" customWidth="1"/>
    <col min="15098" max="15098" width="8.28515625" bestFit="1" customWidth="1"/>
    <col min="15099" max="15099" width="26.7109375" customWidth="1"/>
    <col min="15100" max="15100" width="16.28515625" bestFit="1" customWidth="1"/>
    <col min="15101" max="15101" width="31.7109375" customWidth="1"/>
    <col min="15102" max="15102" width="22.7109375" bestFit="1" customWidth="1"/>
    <col min="15103" max="15103" width="12.28515625" bestFit="1" customWidth="1"/>
    <col min="15104" max="15104" width="19.7109375" bestFit="1" customWidth="1"/>
    <col min="15105" max="15105" width="12.7109375" bestFit="1" customWidth="1"/>
    <col min="15106" max="15106" width="11.28515625" customWidth="1"/>
    <col min="15352" max="15352" width="3.7109375" customWidth="1"/>
    <col min="15353" max="15353" width="30.7109375" customWidth="1"/>
    <col min="15354" max="15354" width="8.28515625" bestFit="1" customWidth="1"/>
    <col min="15355" max="15355" width="26.7109375" customWidth="1"/>
    <col min="15356" max="15356" width="16.28515625" bestFit="1" customWidth="1"/>
    <col min="15357" max="15357" width="31.7109375" customWidth="1"/>
    <col min="15358" max="15358" width="22.7109375" bestFit="1" customWidth="1"/>
    <col min="15359" max="15359" width="12.28515625" bestFit="1" customWidth="1"/>
    <col min="15360" max="15360" width="19.7109375" bestFit="1" customWidth="1"/>
    <col min="15361" max="15361" width="12.7109375" bestFit="1" customWidth="1"/>
    <col min="15362" max="15362" width="11.28515625" customWidth="1"/>
    <col min="15608" max="15608" width="3.7109375" customWidth="1"/>
    <col min="15609" max="15609" width="30.7109375" customWidth="1"/>
    <col min="15610" max="15610" width="8.28515625" bestFit="1" customWidth="1"/>
    <col min="15611" max="15611" width="26.7109375" customWidth="1"/>
    <col min="15612" max="15612" width="16.28515625" bestFit="1" customWidth="1"/>
    <col min="15613" max="15613" width="31.7109375" customWidth="1"/>
    <col min="15614" max="15614" width="22.7109375" bestFit="1" customWidth="1"/>
    <col min="15615" max="15615" width="12.28515625" bestFit="1" customWidth="1"/>
    <col min="15616" max="15616" width="19.7109375" bestFit="1" customWidth="1"/>
    <col min="15617" max="15617" width="12.7109375" bestFit="1" customWidth="1"/>
    <col min="15618" max="15618" width="11.28515625" customWidth="1"/>
    <col min="15864" max="15864" width="3.7109375" customWidth="1"/>
    <col min="15865" max="15865" width="30.7109375" customWidth="1"/>
    <col min="15866" max="15866" width="8.28515625" bestFit="1" customWidth="1"/>
    <col min="15867" max="15867" width="26.7109375" customWidth="1"/>
    <col min="15868" max="15868" width="16.28515625" bestFit="1" customWidth="1"/>
    <col min="15869" max="15869" width="31.7109375" customWidth="1"/>
    <col min="15870" max="15870" width="22.7109375" bestFit="1" customWidth="1"/>
    <col min="15871" max="15871" width="12.28515625" bestFit="1" customWidth="1"/>
    <col min="15872" max="15872" width="19.7109375" bestFit="1" customWidth="1"/>
    <col min="15873" max="15873" width="12.7109375" bestFit="1" customWidth="1"/>
    <col min="15874" max="15874" width="11.28515625" customWidth="1"/>
    <col min="16120" max="16120" width="3.7109375" customWidth="1"/>
    <col min="16121" max="16121" width="30.7109375" customWidth="1"/>
    <col min="16122" max="16122" width="8.28515625" bestFit="1" customWidth="1"/>
    <col min="16123" max="16123" width="26.7109375" customWidth="1"/>
    <col min="16124" max="16124" width="16.28515625" bestFit="1" customWidth="1"/>
    <col min="16125" max="16125" width="31.7109375" customWidth="1"/>
    <col min="16126" max="16126" width="22.7109375" bestFit="1" customWidth="1"/>
    <col min="16127" max="16127" width="12.28515625" bestFit="1" customWidth="1"/>
    <col min="16128" max="16128" width="19.7109375" bestFit="1" customWidth="1"/>
    <col min="16129" max="16129" width="12.7109375" bestFit="1" customWidth="1"/>
    <col min="16130" max="16130" width="11.28515625" customWidth="1"/>
  </cols>
  <sheetData>
    <row r="1" spans="1:84" ht="27.75" thickTop="1" thickBot="1" x14ac:dyDescent="0.3">
      <c r="A1" s="17" t="s">
        <v>0</v>
      </c>
      <c r="B1" s="52">
        <v>45658</v>
      </c>
      <c r="C1" s="52">
        <v>45690</v>
      </c>
      <c r="D1" s="52">
        <v>45722</v>
      </c>
      <c r="E1" s="52">
        <v>45754</v>
      </c>
      <c r="F1" s="52">
        <v>45786</v>
      </c>
      <c r="G1" s="52">
        <v>45818</v>
      </c>
      <c r="H1" s="52">
        <v>45850</v>
      </c>
      <c r="I1" s="52">
        <v>45882</v>
      </c>
      <c r="J1" s="52">
        <v>45914</v>
      </c>
      <c r="K1" s="52">
        <v>45946</v>
      </c>
      <c r="L1" s="52">
        <v>45978</v>
      </c>
      <c r="M1" s="52">
        <v>46010</v>
      </c>
      <c r="N1" s="18" t="s">
        <v>17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</row>
    <row r="2" spans="1:84" ht="18.75" thickTop="1" x14ac:dyDescent="0.25">
      <c r="A2" s="2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5" t="s">
        <v>19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</row>
    <row r="3" spans="1:84" ht="18" x14ac:dyDescent="0.25">
      <c r="A3" s="2" t="s">
        <v>33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5" t="s">
        <v>32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</row>
    <row r="4" spans="1:84" ht="18" x14ac:dyDescent="0.25">
      <c r="A4" s="2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15" t="s">
        <v>20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</row>
    <row r="5" spans="1:84" ht="18" x14ac:dyDescent="0.25">
      <c r="A5" s="2" t="s">
        <v>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5" t="s">
        <v>20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</row>
    <row r="6" spans="1:84" ht="18" x14ac:dyDescent="0.25">
      <c r="A6" s="2" t="s">
        <v>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15" t="s">
        <v>18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</row>
    <row r="7" spans="1:84" ht="18" x14ac:dyDescent="0.25">
      <c r="A7" s="2" t="s">
        <v>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16" t="s">
        <v>23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18" x14ac:dyDescent="0.25">
      <c r="A8" s="2" t="s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16" t="s">
        <v>22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4" ht="18" x14ac:dyDescent="0.25">
      <c r="A9" s="2" t="s">
        <v>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16" t="s">
        <v>23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 ht="18" x14ac:dyDescent="0.25">
      <c r="A10" s="2" t="s">
        <v>34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5" t="s">
        <v>32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 ht="18" x14ac:dyDescent="0.25">
      <c r="A11" s="2" t="s">
        <v>11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5" t="s">
        <v>21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pans="1:84" ht="18" x14ac:dyDescent="0.25">
      <c r="A12" s="2" t="s">
        <v>2</v>
      </c>
      <c r="B12" s="56"/>
      <c r="C12" s="56"/>
      <c r="D12" s="56"/>
      <c r="E12" s="56"/>
      <c r="F12" s="56"/>
      <c r="G12" s="56"/>
      <c r="H12" s="56"/>
      <c r="I12" s="75"/>
      <c r="J12" s="75"/>
      <c r="K12" s="75"/>
      <c r="L12" s="75"/>
      <c r="M12" s="75"/>
      <c r="N12" s="16" t="s">
        <v>22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4" ht="18" x14ac:dyDescent="0.25">
      <c r="A13" s="2" t="s">
        <v>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5" t="s">
        <v>20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pans="1:84" ht="18" x14ac:dyDescent="0.25">
      <c r="A14" s="2" t="s">
        <v>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15" t="s">
        <v>18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4" ht="18" x14ac:dyDescent="0.25">
      <c r="A15" s="2" t="s">
        <v>35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15" t="s">
        <v>32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</row>
    <row r="16" spans="1:84" ht="18" x14ac:dyDescent="0.25">
      <c r="A16" s="2" t="s">
        <v>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15" t="s">
        <v>18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</row>
    <row r="17" spans="1:84" ht="18" x14ac:dyDescent="0.25">
      <c r="A17" s="2" t="s">
        <v>36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15" t="s">
        <v>32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</row>
    <row r="18" spans="1:84" ht="18" x14ac:dyDescent="0.25">
      <c r="A18" s="2" t="s">
        <v>10</v>
      </c>
      <c r="B18" s="56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5" t="s">
        <v>23</v>
      </c>
    </row>
    <row r="19" spans="1:84" ht="18" x14ac:dyDescent="0.25">
      <c r="A19" s="2" t="s">
        <v>44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15" t="s">
        <v>45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</row>
    <row r="20" spans="1:84" ht="18.75" x14ac:dyDescent="0.3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41">
        <f>SUM(B2:M19)</f>
        <v>0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50"/>
      <c r="AM20" s="50"/>
      <c r="AN20" s="64"/>
    </row>
    <row r="21" spans="1:84" ht="39" customHeight="1" x14ac:dyDescent="0.4">
      <c r="A21" s="76" t="s">
        <v>109</v>
      </c>
      <c r="B21" s="77">
        <f ca="1">NOW()</f>
        <v>45517.559166087965</v>
      </c>
      <c r="AB21" s="78"/>
    </row>
    <row r="22" spans="1:84" ht="18" x14ac:dyDescent="0.25">
      <c r="F22" s="81"/>
      <c r="H22" s="10"/>
      <c r="I22" s="10"/>
    </row>
    <row r="23" spans="1:84" x14ac:dyDescent="0.25">
      <c r="AN23" s="67"/>
      <c r="AO23" s="67"/>
      <c r="AP23" s="67"/>
      <c r="AQ23" s="67"/>
      <c r="AR23" s="67"/>
    </row>
    <row r="25" spans="1:84" ht="18" x14ac:dyDescent="0.25">
      <c r="H25" s="11"/>
      <c r="I25" s="11"/>
      <c r="J25" s="12"/>
    </row>
    <row r="26" spans="1:84" ht="18" x14ac:dyDescent="0.25">
      <c r="H26" s="13" t="s">
        <v>14</v>
      </c>
      <c r="I26" s="14"/>
      <c r="J26" s="42">
        <f>39191+27600+17900+8800+15300+2400+20000+43000+J36+L20-C34+J34+J35+J37-C35-C36-C37-C38-C39-C40-C41-C42-C43-C44-C45-C46-C47-C48-C49-C50-C51-C52-C53-C54-C55-C56-C57-C58-C59-C60-C61-C62-C63-C64-C65-C66-C67-C68-C69-C70-C71-C72-C73-C74-C75-C76-C77-C78-C79-C80-C81-C82-C83-C84-C85-C86-C89</f>
        <v>6737</v>
      </c>
      <c r="Z26" s="13"/>
      <c r="AA26" s="13"/>
      <c r="AB26" s="13"/>
      <c r="AC26" s="13"/>
      <c r="AD26" s="13"/>
      <c r="AE26" s="13"/>
      <c r="AF26" s="11"/>
      <c r="AG26" s="11"/>
      <c r="AH26" s="11"/>
      <c r="AI26" s="11"/>
      <c r="AJ26" s="11"/>
      <c r="AK26" s="11"/>
      <c r="AL26" s="70"/>
    </row>
    <row r="27" spans="1:84" ht="18.75" thickBot="1" x14ac:dyDescent="0.3">
      <c r="A27" s="1"/>
      <c r="AN27" s="13"/>
    </row>
    <row r="28" spans="1:84" ht="15.75" thickTop="1" x14ac:dyDescent="0.25">
      <c r="A28" s="1"/>
      <c r="B28" s="34" t="s">
        <v>13</v>
      </c>
      <c r="C28" s="21"/>
      <c r="D28" s="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4"/>
    </row>
    <row r="29" spans="1:84" x14ac:dyDescent="0.25">
      <c r="A29" s="1"/>
      <c r="B29" s="35"/>
      <c r="C29" s="19" t="s">
        <v>24</v>
      </c>
      <c r="D29" s="5" t="s">
        <v>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"/>
    </row>
    <row r="30" spans="1:84" x14ac:dyDescent="0.25">
      <c r="A30" s="1"/>
      <c r="B30" s="35"/>
      <c r="C30" s="20" t="s">
        <v>26</v>
      </c>
      <c r="D30" s="5" t="s">
        <v>12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"/>
    </row>
    <row r="31" spans="1:84" x14ac:dyDescent="0.25">
      <c r="A31" s="1"/>
      <c r="B31" s="36"/>
      <c r="C31" s="23" t="s">
        <v>28</v>
      </c>
      <c r="D31" s="24" t="s">
        <v>29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"/>
    </row>
    <row r="32" spans="1:84" ht="15.75" thickBot="1" x14ac:dyDescent="0.3">
      <c r="A32" s="1"/>
      <c r="B32" s="37"/>
      <c r="C32" s="25" t="s">
        <v>24</v>
      </c>
      <c r="D32" s="7" t="s">
        <v>30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8"/>
    </row>
    <row r="33" spans="1:44" ht="16.5" thickTop="1" thickBot="1" x14ac:dyDescent="0.3">
      <c r="A33" s="1"/>
    </row>
    <row r="34" spans="1:44" ht="16.5" thickTop="1" thickBot="1" x14ac:dyDescent="0.3">
      <c r="A34" s="43"/>
      <c r="B34" s="98" t="s">
        <v>15</v>
      </c>
      <c r="C34" s="39">
        <v>518</v>
      </c>
      <c r="D34" s="28" t="s">
        <v>50</v>
      </c>
      <c r="E34" s="28"/>
      <c r="F34" s="29"/>
      <c r="I34" s="98" t="s">
        <v>31</v>
      </c>
      <c r="J34" s="51">
        <v>2012</v>
      </c>
      <c r="K34" s="28" t="s">
        <v>47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</row>
    <row r="35" spans="1:44" ht="15.75" thickBot="1" x14ac:dyDescent="0.3">
      <c r="A35" s="1"/>
      <c r="B35" s="99"/>
      <c r="C35" s="38">
        <v>5012</v>
      </c>
      <c r="D35" s="27" t="s">
        <v>48</v>
      </c>
      <c r="E35" s="27" t="s">
        <v>49</v>
      </c>
      <c r="F35" s="30"/>
      <c r="I35" s="99"/>
      <c r="J35" s="59">
        <v>10000</v>
      </c>
      <c r="K35" s="27" t="s">
        <v>82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30"/>
    </row>
    <row r="36" spans="1:44" ht="15.75" thickBot="1" x14ac:dyDescent="0.3">
      <c r="A36" s="1"/>
      <c r="B36" s="99"/>
      <c r="C36" s="38">
        <v>2589</v>
      </c>
      <c r="D36" s="27" t="s">
        <v>51</v>
      </c>
      <c r="E36" s="27"/>
      <c r="F36" s="30"/>
      <c r="I36" s="99"/>
      <c r="J36" s="59">
        <v>3000</v>
      </c>
      <c r="K36" s="27" t="s">
        <v>83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30"/>
    </row>
    <row r="37" spans="1:44" ht="15.75" thickBot="1" x14ac:dyDescent="0.3">
      <c r="A37" s="1"/>
      <c r="B37" s="99"/>
      <c r="C37" s="38">
        <v>1200</v>
      </c>
      <c r="D37" s="27" t="s">
        <v>52</v>
      </c>
      <c r="E37" s="27"/>
      <c r="F37" s="30"/>
      <c r="I37" s="99"/>
      <c r="J37" s="59">
        <v>10000</v>
      </c>
      <c r="K37" s="27" t="s">
        <v>94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30"/>
    </row>
    <row r="38" spans="1:44" ht="15.75" thickBot="1" x14ac:dyDescent="0.3">
      <c r="A38" s="1"/>
      <c r="B38" s="99"/>
      <c r="C38" s="38">
        <v>1500</v>
      </c>
      <c r="D38" s="27" t="s">
        <v>61</v>
      </c>
      <c r="E38" s="27"/>
      <c r="F38" s="30"/>
      <c r="I38" s="99"/>
      <c r="J38" s="3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30"/>
    </row>
    <row r="39" spans="1:44" ht="15.75" thickBot="1" x14ac:dyDescent="0.3">
      <c r="A39" s="1"/>
      <c r="B39" s="99"/>
      <c r="C39" s="40">
        <v>1925</v>
      </c>
      <c r="D39" s="27" t="s">
        <v>53</v>
      </c>
      <c r="E39" s="27"/>
      <c r="F39" s="30"/>
      <c r="I39" s="99"/>
      <c r="J39" s="3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30"/>
    </row>
    <row r="40" spans="1:44" ht="15.75" thickBot="1" x14ac:dyDescent="0.3">
      <c r="A40" s="1"/>
      <c r="B40" s="99"/>
      <c r="C40" s="38">
        <v>1959</v>
      </c>
      <c r="D40" s="27" t="s">
        <v>54</v>
      </c>
      <c r="E40" s="27"/>
      <c r="F40" s="30"/>
      <c r="I40" s="99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30"/>
    </row>
    <row r="41" spans="1:44" ht="15.75" thickBot="1" x14ac:dyDescent="0.3">
      <c r="A41" s="1"/>
      <c r="B41" s="99"/>
      <c r="C41" s="38">
        <v>1340</v>
      </c>
      <c r="D41" s="27" t="s">
        <v>55</v>
      </c>
      <c r="E41" s="27"/>
      <c r="F41" s="30"/>
      <c r="I41" s="99"/>
      <c r="J41" s="26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30"/>
    </row>
    <row r="42" spans="1:44" ht="15.75" thickBot="1" x14ac:dyDescent="0.3">
      <c r="A42" s="1"/>
      <c r="B42" s="99"/>
      <c r="C42" s="38">
        <v>200</v>
      </c>
      <c r="D42" s="27" t="s">
        <v>56</v>
      </c>
      <c r="E42" s="27"/>
      <c r="F42" s="30"/>
      <c r="I42" s="99"/>
      <c r="J42" s="26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30"/>
    </row>
    <row r="43" spans="1:44" ht="15.75" thickBot="1" x14ac:dyDescent="0.3">
      <c r="A43" s="1"/>
      <c r="B43" s="99"/>
      <c r="C43" s="38">
        <v>279</v>
      </c>
      <c r="D43" s="27" t="s">
        <v>57</v>
      </c>
      <c r="E43" s="27"/>
      <c r="F43" s="30"/>
      <c r="I43" s="99"/>
      <c r="J43" s="38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0"/>
    </row>
    <row r="44" spans="1:44" ht="15.75" thickBot="1" x14ac:dyDescent="0.3">
      <c r="A44" s="1"/>
      <c r="B44" s="99"/>
      <c r="C44" s="38">
        <v>4000</v>
      </c>
      <c r="D44" s="27" t="s">
        <v>59</v>
      </c>
      <c r="E44" s="27"/>
      <c r="F44" s="30"/>
      <c r="I44" s="99"/>
      <c r="J44" s="3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0"/>
    </row>
    <row r="45" spans="1:44" ht="15.75" thickBot="1" x14ac:dyDescent="0.3">
      <c r="A45" s="1"/>
      <c r="B45" s="99"/>
      <c r="C45" s="38">
        <v>5800</v>
      </c>
      <c r="D45" s="27" t="s">
        <v>58</v>
      </c>
      <c r="E45" s="27"/>
      <c r="F45" s="30"/>
      <c r="I45" s="99"/>
      <c r="J45" s="26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0"/>
    </row>
    <row r="46" spans="1:44" ht="15.75" thickBot="1" x14ac:dyDescent="0.3">
      <c r="A46" s="1"/>
      <c r="B46" s="99"/>
      <c r="C46" s="40">
        <v>4000</v>
      </c>
      <c r="D46" s="27" t="s">
        <v>60</v>
      </c>
      <c r="E46" s="27"/>
      <c r="F46" s="30"/>
      <c r="I46" s="99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0"/>
    </row>
    <row r="47" spans="1:44" ht="15.75" thickBot="1" x14ac:dyDescent="0.3">
      <c r="A47" s="1"/>
      <c r="B47" s="99"/>
      <c r="C47" s="38">
        <v>7100</v>
      </c>
      <c r="D47" s="27" t="s">
        <v>62</v>
      </c>
      <c r="E47" s="27"/>
      <c r="F47" s="30"/>
      <c r="I47" s="99"/>
      <c r="J47" s="26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30"/>
    </row>
    <row r="48" spans="1:44" ht="15.75" thickBot="1" x14ac:dyDescent="0.3">
      <c r="A48" s="1"/>
      <c r="B48" s="99"/>
      <c r="C48" s="40">
        <v>1340</v>
      </c>
      <c r="D48" s="27" t="s">
        <v>63</v>
      </c>
      <c r="E48" s="27"/>
      <c r="F48" s="30"/>
      <c r="I48" s="99"/>
      <c r="J48" s="26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0"/>
    </row>
    <row r="49" spans="1:44" ht="15.75" thickBot="1" x14ac:dyDescent="0.3">
      <c r="A49" s="1"/>
      <c r="B49" s="99"/>
      <c r="C49" s="38">
        <v>400</v>
      </c>
      <c r="D49" s="27" t="s">
        <v>64</v>
      </c>
      <c r="E49" s="27"/>
      <c r="F49" s="30"/>
      <c r="I49" s="99"/>
      <c r="J49" s="26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30"/>
    </row>
    <row r="50" spans="1:44" ht="15.75" thickBot="1" x14ac:dyDescent="0.3">
      <c r="A50" s="1"/>
      <c r="B50" s="99"/>
      <c r="C50" s="53">
        <v>3000</v>
      </c>
      <c r="D50" s="54" t="s">
        <v>65</v>
      </c>
      <c r="E50" s="54"/>
      <c r="F50" s="55"/>
      <c r="I50" s="100"/>
      <c r="J50" s="33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2"/>
    </row>
    <row r="51" spans="1:44" ht="16.5" thickTop="1" thickBot="1" x14ac:dyDescent="0.3">
      <c r="B51" s="36"/>
      <c r="C51" s="38">
        <v>2050</v>
      </c>
      <c r="D51" s="27" t="s">
        <v>66</v>
      </c>
      <c r="E51" s="27"/>
      <c r="F51" s="30"/>
    </row>
    <row r="52" spans="1:44" ht="15.75" thickBot="1" x14ac:dyDescent="0.3">
      <c r="B52" s="36"/>
      <c r="C52" s="38">
        <v>5302</v>
      </c>
      <c r="D52" s="27" t="s">
        <v>67</v>
      </c>
      <c r="E52" s="27"/>
      <c r="F52" s="30"/>
    </row>
    <row r="53" spans="1:44" ht="15.75" thickBot="1" x14ac:dyDescent="0.3">
      <c r="B53" s="36"/>
      <c r="C53" s="38">
        <v>500</v>
      </c>
      <c r="D53" s="27" t="s">
        <v>70</v>
      </c>
      <c r="E53" s="27"/>
      <c r="F53" s="30"/>
      <c r="J53" s="67" t="s">
        <v>77</v>
      </c>
      <c r="L53" s="60">
        <v>43821</v>
      </c>
      <c r="M53" s="45">
        <v>4082</v>
      </c>
      <c r="N53" s="45"/>
      <c r="O53" s="45"/>
      <c r="P53" s="45"/>
      <c r="Q53" s="45"/>
      <c r="R53" s="45"/>
      <c r="S53" s="45"/>
      <c r="T53" s="45"/>
      <c r="U53" s="45"/>
      <c r="V53" t="s">
        <v>79</v>
      </c>
    </row>
    <row r="54" spans="1:44" ht="15.75" thickBot="1" x14ac:dyDescent="0.3">
      <c r="B54" s="36"/>
      <c r="C54" s="38">
        <v>1000</v>
      </c>
      <c r="D54" s="27" t="s">
        <v>75</v>
      </c>
      <c r="E54" s="27"/>
      <c r="F54" s="30"/>
      <c r="J54" s="69">
        <f>M56-M61-M60-M62</f>
        <v>211</v>
      </c>
      <c r="L54" s="60">
        <v>43848</v>
      </c>
      <c r="M54" s="45">
        <v>5000</v>
      </c>
      <c r="N54" s="45"/>
      <c r="O54" s="45"/>
      <c r="P54" s="45"/>
      <c r="Q54" s="45"/>
      <c r="R54" s="45"/>
      <c r="S54" s="45"/>
      <c r="T54" s="45"/>
      <c r="U54" s="45"/>
      <c r="V54" t="s">
        <v>78</v>
      </c>
    </row>
    <row r="55" spans="1:44" ht="15.75" thickBot="1" x14ac:dyDescent="0.3">
      <c r="B55" s="36"/>
      <c r="C55" s="38">
        <v>3447</v>
      </c>
      <c r="D55" s="27" t="s">
        <v>68</v>
      </c>
      <c r="E55" s="27"/>
      <c r="F55" s="30"/>
      <c r="L55" s="60">
        <v>43863</v>
      </c>
      <c r="M55" s="45">
        <v>2419</v>
      </c>
      <c r="N55" s="45"/>
      <c r="O55" s="45"/>
      <c r="P55" s="45"/>
      <c r="Q55" s="45"/>
      <c r="R55" s="45"/>
      <c r="S55" s="45"/>
      <c r="T55" s="45"/>
      <c r="U55" s="45"/>
      <c r="V55" t="s">
        <v>80</v>
      </c>
    </row>
    <row r="56" spans="1:44" ht="15.75" thickBot="1" x14ac:dyDescent="0.3">
      <c r="B56" s="36"/>
      <c r="C56" s="38">
        <v>299</v>
      </c>
      <c r="D56" s="27" t="s">
        <v>69</v>
      </c>
      <c r="E56" s="27"/>
      <c r="F56" s="30"/>
      <c r="L56" s="61" t="s">
        <v>81</v>
      </c>
      <c r="M56" s="68">
        <f>SUM(M51:M55)</f>
        <v>11501</v>
      </c>
      <c r="N56" s="68"/>
      <c r="O56" s="68"/>
      <c r="P56" s="68"/>
      <c r="Q56" s="68"/>
      <c r="R56" s="68"/>
      <c r="S56" s="68"/>
      <c r="T56" s="68"/>
      <c r="U56" s="68"/>
    </row>
    <row r="57" spans="1:44" ht="15.75" thickBot="1" x14ac:dyDescent="0.3">
      <c r="B57" s="36"/>
      <c r="C57" s="57">
        <v>1000</v>
      </c>
      <c r="D57" s="54" t="s">
        <v>71</v>
      </c>
      <c r="E57" s="54"/>
      <c r="F57" s="55"/>
      <c r="M57" s="45"/>
      <c r="N57" s="45"/>
      <c r="O57" s="45"/>
      <c r="P57" s="45"/>
      <c r="Q57" s="45"/>
      <c r="R57" s="45"/>
      <c r="S57" s="45"/>
      <c r="T57" s="45"/>
      <c r="U57" s="45"/>
    </row>
    <row r="58" spans="1:44" ht="15.75" thickBot="1" x14ac:dyDescent="0.3">
      <c r="B58" s="58"/>
      <c r="C58" s="38">
        <v>270</v>
      </c>
      <c r="D58" s="27" t="s">
        <v>72</v>
      </c>
      <c r="E58" s="27"/>
      <c r="F58" s="30"/>
      <c r="L58" s="61"/>
      <c r="M58" s="45"/>
      <c r="N58" s="45"/>
      <c r="O58" s="45"/>
      <c r="P58" s="45"/>
      <c r="Q58" s="45"/>
      <c r="R58" s="45"/>
      <c r="S58" s="45"/>
      <c r="T58" s="45"/>
      <c r="U58" s="45"/>
    </row>
    <row r="59" spans="1:44" ht="15.75" thickBot="1" x14ac:dyDescent="0.3">
      <c r="B59" s="58"/>
      <c r="C59" s="38">
        <v>11073</v>
      </c>
      <c r="D59" s="27" t="s">
        <v>73</v>
      </c>
      <c r="E59" s="27"/>
      <c r="F59" s="30"/>
      <c r="M59" s="45"/>
      <c r="N59" s="45"/>
      <c r="O59" s="45"/>
      <c r="P59" s="45"/>
      <c r="Q59" s="45"/>
      <c r="R59" s="45"/>
      <c r="S59" s="45"/>
      <c r="T59" s="45"/>
      <c r="U59" s="45"/>
    </row>
    <row r="60" spans="1:44" ht="15.75" thickBot="1" x14ac:dyDescent="0.3">
      <c r="B60" s="36"/>
      <c r="C60" s="62">
        <v>640</v>
      </c>
      <c r="D60" s="63" t="s">
        <v>74</v>
      </c>
      <c r="E60" s="27"/>
      <c r="F60" s="30"/>
      <c r="L60" s="60">
        <v>43912</v>
      </c>
      <c r="M60" s="45">
        <v>600</v>
      </c>
      <c r="N60" s="45"/>
      <c r="O60" s="45"/>
      <c r="P60" s="45"/>
      <c r="Q60" s="45"/>
      <c r="R60" s="45"/>
      <c r="S60" s="45"/>
      <c r="T60" s="45"/>
      <c r="U60" s="45"/>
      <c r="V60" s="45" t="s">
        <v>86</v>
      </c>
    </row>
    <row r="61" spans="1:44" ht="15.75" thickBot="1" x14ac:dyDescent="0.3">
      <c r="B61" s="36"/>
      <c r="C61" s="65">
        <v>601</v>
      </c>
      <c r="D61" s="66" t="s">
        <v>76</v>
      </c>
      <c r="E61" s="54"/>
      <c r="F61" s="55"/>
      <c r="L61" s="60">
        <v>43967</v>
      </c>
      <c r="M61" s="45">
        <v>7690</v>
      </c>
      <c r="N61" s="45"/>
      <c r="O61" s="45"/>
      <c r="P61" s="45"/>
      <c r="Q61" s="45"/>
      <c r="R61" s="45"/>
      <c r="S61" s="45"/>
      <c r="T61" s="45"/>
      <c r="U61" s="45"/>
      <c r="V61" t="s">
        <v>85</v>
      </c>
    </row>
    <row r="62" spans="1:44" ht="15.75" thickBot="1" x14ac:dyDescent="0.3">
      <c r="B62" s="36"/>
      <c r="C62" s="62">
        <v>300</v>
      </c>
      <c r="D62" s="63" t="s">
        <v>84</v>
      </c>
      <c r="E62" s="27"/>
      <c r="F62" s="30"/>
      <c r="L62" s="60">
        <v>44086</v>
      </c>
      <c r="M62" s="45">
        <v>3000</v>
      </c>
      <c r="N62" s="45"/>
      <c r="O62" s="45"/>
      <c r="P62" s="45"/>
      <c r="Q62" s="45"/>
      <c r="R62" s="45"/>
      <c r="S62" s="45"/>
      <c r="T62" s="45"/>
      <c r="U62" s="45"/>
      <c r="V62" t="s">
        <v>88</v>
      </c>
    </row>
    <row r="63" spans="1:44" ht="15.75" thickBot="1" x14ac:dyDescent="0.3">
      <c r="B63" s="58"/>
      <c r="C63" s="57">
        <v>600</v>
      </c>
      <c r="D63" s="54" t="s">
        <v>87</v>
      </c>
      <c r="E63" s="54"/>
      <c r="F63" s="55"/>
    </row>
    <row r="64" spans="1:44" ht="15.75" thickBot="1" x14ac:dyDescent="0.3">
      <c r="B64" s="58"/>
      <c r="C64" s="57">
        <v>1442</v>
      </c>
      <c r="D64" s="54" t="s">
        <v>89</v>
      </c>
      <c r="E64" s="54"/>
      <c r="F64" s="55"/>
    </row>
    <row r="65" spans="2:7" ht="15.75" thickBot="1" x14ac:dyDescent="0.3">
      <c r="B65" s="58"/>
      <c r="C65" s="57">
        <v>15905</v>
      </c>
      <c r="D65" s="54" t="s">
        <v>90</v>
      </c>
      <c r="E65" s="54"/>
      <c r="F65" s="55"/>
    </row>
    <row r="66" spans="2:7" ht="15.75" thickBot="1" x14ac:dyDescent="0.3">
      <c r="B66" s="58"/>
      <c r="C66" s="57">
        <v>99</v>
      </c>
      <c r="D66" s="54" t="s">
        <v>91</v>
      </c>
      <c r="E66" s="54"/>
      <c r="F66" s="55"/>
    </row>
    <row r="67" spans="2:7" ht="15.75" thickBot="1" x14ac:dyDescent="0.3">
      <c r="B67" s="58"/>
      <c r="C67" s="38">
        <v>390</v>
      </c>
      <c r="D67" s="27" t="s">
        <v>92</v>
      </c>
      <c r="E67" s="27"/>
      <c r="F67" s="30"/>
    </row>
    <row r="68" spans="2:7" ht="15.75" thickBot="1" x14ac:dyDescent="0.3">
      <c r="B68" s="58"/>
      <c r="C68" s="38">
        <v>560</v>
      </c>
      <c r="D68" s="27" t="s">
        <v>93</v>
      </c>
      <c r="E68" s="27"/>
      <c r="F68" s="30"/>
    </row>
    <row r="69" spans="2:7" ht="15.75" thickBot="1" x14ac:dyDescent="0.3">
      <c r="B69" s="58"/>
      <c r="C69" s="38">
        <v>8750</v>
      </c>
      <c r="D69" s="27" t="s">
        <v>95</v>
      </c>
      <c r="E69" s="27"/>
      <c r="F69" s="30"/>
    </row>
    <row r="70" spans="2:7" ht="15.75" thickBot="1" x14ac:dyDescent="0.3">
      <c r="B70" s="58"/>
      <c r="C70" s="38">
        <v>5825</v>
      </c>
      <c r="D70" s="27" t="s">
        <v>96</v>
      </c>
      <c r="E70" s="27"/>
      <c r="F70" s="30"/>
    </row>
    <row r="71" spans="2:7" ht="15.75" thickBot="1" x14ac:dyDescent="0.3">
      <c r="B71" s="58"/>
      <c r="C71" s="38">
        <v>1781</v>
      </c>
      <c r="D71" s="27" t="s">
        <v>97</v>
      </c>
      <c r="E71" s="27"/>
      <c r="F71" s="30"/>
    </row>
    <row r="72" spans="2:7" ht="15.75" thickBot="1" x14ac:dyDescent="0.3">
      <c r="B72" s="58"/>
      <c r="C72" s="38">
        <v>350</v>
      </c>
      <c r="D72" s="27" t="s">
        <v>98</v>
      </c>
      <c r="E72" s="27"/>
      <c r="F72" s="30"/>
    </row>
    <row r="73" spans="2:7" ht="15.75" thickBot="1" x14ac:dyDescent="0.3">
      <c r="B73" s="58"/>
      <c r="C73" s="38">
        <v>3360</v>
      </c>
      <c r="D73" s="27" t="s">
        <v>99</v>
      </c>
      <c r="E73" s="27"/>
      <c r="F73" s="30"/>
    </row>
    <row r="74" spans="2:7" ht="15.75" thickBot="1" x14ac:dyDescent="0.3">
      <c r="B74" s="58"/>
      <c r="C74" s="38">
        <v>99</v>
      </c>
      <c r="D74" s="27" t="s">
        <v>100</v>
      </c>
      <c r="E74" s="27"/>
      <c r="F74" s="30"/>
    </row>
    <row r="75" spans="2:7" ht="15.75" thickBot="1" x14ac:dyDescent="0.3">
      <c r="B75" s="58"/>
      <c r="C75" s="57">
        <v>1377</v>
      </c>
      <c r="D75" s="54" t="s">
        <v>101</v>
      </c>
      <c r="E75" s="54"/>
      <c r="F75" s="55"/>
    </row>
    <row r="76" spans="2:7" ht="15.75" thickBot="1" x14ac:dyDescent="0.3">
      <c r="B76" s="58"/>
      <c r="C76" s="38">
        <v>1200</v>
      </c>
      <c r="D76" s="71" t="s">
        <v>102</v>
      </c>
      <c r="E76" s="71"/>
      <c r="F76" s="72"/>
    </row>
    <row r="77" spans="2:7" ht="15.75" thickBot="1" x14ac:dyDescent="0.3">
      <c r="B77" s="58"/>
      <c r="C77" s="71">
        <v>1071</v>
      </c>
      <c r="D77" s="95" t="s">
        <v>103</v>
      </c>
      <c r="E77" s="96"/>
      <c r="F77" s="97"/>
      <c r="G77" t="s">
        <v>107</v>
      </c>
    </row>
    <row r="78" spans="2:7" ht="15.75" thickBot="1" x14ac:dyDescent="0.3">
      <c r="B78" s="58"/>
      <c r="C78" s="53">
        <v>109</v>
      </c>
      <c r="D78" s="5" t="s">
        <v>104</v>
      </c>
      <c r="E78" s="5"/>
      <c r="F78" s="6"/>
    </row>
    <row r="79" spans="2:7" ht="15.75" thickBot="1" x14ac:dyDescent="0.3">
      <c r="B79" s="58"/>
      <c r="C79" s="38">
        <v>200</v>
      </c>
      <c r="D79" s="95" t="s">
        <v>106</v>
      </c>
      <c r="E79" s="96"/>
      <c r="F79" s="97"/>
    </row>
    <row r="80" spans="2:7" ht="15.75" thickBot="1" x14ac:dyDescent="0.3">
      <c r="B80" s="58"/>
      <c r="C80" s="53">
        <v>100</v>
      </c>
      <c r="D80" s="73" t="s">
        <v>105</v>
      </c>
      <c r="E80" s="73"/>
      <c r="F80" s="74"/>
    </row>
    <row r="81" spans="1:6" ht="15.75" thickBot="1" x14ac:dyDescent="0.3">
      <c r="B81" s="58"/>
      <c r="C81" s="38">
        <v>3559</v>
      </c>
      <c r="D81" s="95" t="s">
        <v>108</v>
      </c>
      <c r="E81" s="96"/>
      <c r="F81" s="97"/>
    </row>
    <row r="82" spans="1:6" ht="15.75" thickBot="1" x14ac:dyDescent="0.3">
      <c r="B82" s="58"/>
      <c r="C82" s="53">
        <v>5000</v>
      </c>
      <c r="D82" s="79" t="s">
        <v>110</v>
      </c>
      <c r="E82" s="79"/>
      <c r="F82" s="80"/>
    </row>
    <row r="83" spans="1:6" ht="15.75" thickBot="1" x14ac:dyDescent="0.3">
      <c r="B83" s="58"/>
      <c r="C83" s="38">
        <v>3600</v>
      </c>
      <c r="D83" s="73" t="s">
        <v>111</v>
      </c>
      <c r="E83" s="73"/>
      <c r="F83" s="74"/>
    </row>
    <row r="84" spans="1:6" ht="15.75" thickBot="1" x14ac:dyDescent="0.3">
      <c r="B84" s="90"/>
      <c r="C84" s="57">
        <v>7544</v>
      </c>
      <c r="D84" s="54" t="s">
        <v>112</v>
      </c>
      <c r="E84" s="54"/>
      <c r="F84" s="55"/>
    </row>
    <row r="85" spans="1:6" ht="15.75" thickBot="1" x14ac:dyDescent="0.3">
      <c r="A85" s="5"/>
      <c r="B85" s="90"/>
      <c r="C85" s="89">
        <v>33901</v>
      </c>
      <c r="D85" s="27" t="s">
        <v>158</v>
      </c>
      <c r="E85" s="27"/>
      <c r="F85" s="30"/>
    </row>
    <row r="86" spans="1:6" ht="15.75" thickBot="1" x14ac:dyDescent="0.3">
      <c r="B86" s="90"/>
      <c r="C86" s="62">
        <v>447</v>
      </c>
      <c r="D86" s="27" t="s">
        <v>136</v>
      </c>
      <c r="E86" s="27"/>
      <c r="F86" s="55"/>
    </row>
    <row r="87" spans="1:6" ht="15.75" thickBot="1" x14ac:dyDescent="0.3">
      <c r="B87" s="90"/>
      <c r="C87" s="62">
        <v>100</v>
      </c>
      <c r="D87" s="91" t="s">
        <v>137</v>
      </c>
      <c r="E87" s="27"/>
      <c r="F87" s="30"/>
    </row>
    <row r="88" spans="1:6" ht="15.75" thickBot="1" x14ac:dyDescent="0.3">
      <c r="B88" s="90"/>
      <c r="C88" s="65">
        <v>700</v>
      </c>
      <c r="D88" s="93" t="s">
        <v>138</v>
      </c>
      <c r="E88" s="54"/>
      <c r="F88" s="6"/>
    </row>
    <row r="89" spans="1:6" ht="15.75" thickBot="1" x14ac:dyDescent="0.3">
      <c r="B89" s="92"/>
      <c r="C89" s="94">
        <v>26553</v>
      </c>
      <c r="D89" s="27" t="s">
        <v>159</v>
      </c>
      <c r="E89" s="31"/>
      <c r="F89" s="32"/>
    </row>
    <row r="90" spans="1:6" ht="15.75" thickTop="1" x14ac:dyDescent="0.25">
      <c r="B90" s="5"/>
    </row>
  </sheetData>
  <sheetProtection algorithmName="SHA-512" hashValue="7nzuWqLabPAUSY/YR0xiFiyd2tYsTQtZHG73ElJQiQq0/UZ1raxOgCyn1UMiwXhBzFB8Purla9QwUlOP65RB6Q==" saltValue="8X6LTXAmUWqMuNHo9I1Lb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W28">
    <sortCondition ref="A2:A28"/>
  </sortState>
  <dataConsolidate/>
  <mergeCells count="5">
    <mergeCell ref="D81:F81"/>
    <mergeCell ref="D79:F79"/>
    <mergeCell ref="I34:I50"/>
    <mergeCell ref="B34:B50"/>
    <mergeCell ref="D77:F77"/>
  </mergeCells>
  <pageMargins left="0.31496062992125984" right="0.31496062992125984" top="0.39370078740157483" bottom="0.39370078740157483" header="0.11811023622047245" footer="0.11811023622047245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0773-98F8-43B5-A43D-9DFA8D64ED92}">
  <dimension ref="A1:C20"/>
  <sheetViews>
    <sheetView workbookViewId="0">
      <selection activeCell="B47" sqref="B47"/>
    </sheetView>
  </sheetViews>
  <sheetFormatPr defaultRowHeight="15" x14ac:dyDescent="0.25"/>
  <cols>
    <col min="1" max="1" width="26.7109375" customWidth="1"/>
    <col min="2" max="2" width="42.7109375" customWidth="1"/>
    <col min="3" max="3" width="21.42578125" style="45" customWidth="1"/>
  </cols>
  <sheetData>
    <row r="1" spans="1:3" x14ac:dyDescent="0.25">
      <c r="A1" s="82" t="s">
        <v>120</v>
      </c>
      <c r="B1" s="82" t="s">
        <v>113</v>
      </c>
    </row>
    <row r="2" spans="1:3" x14ac:dyDescent="0.25">
      <c r="B2" t="s">
        <v>114</v>
      </c>
    </row>
    <row r="3" spans="1:3" x14ac:dyDescent="0.25">
      <c r="B3" t="s">
        <v>134</v>
      </c>
    </row>
    <row r="5" spans="1:3" x14ac:dyDescent="0.25">
      <c r="A5" s="83" t="s">
        <v>115</v>
      </c>
    </row>
    <row r="6" spans="1:3" x14ac:dyDescent="0.25">
      <c r="A6" t="s">
        <v>121</v>
      </c>
      <c r="B6" t="s">
        <v>116</v>
      </c>
      <c r="C6" s="45">
        <v>112000</v>
      </c>
    </row>
    <row r="7" spans="1:3" x14ac:dyDescent="0.25">
      <c r="A7" t="s">
        <v>122</v>
      </c>
      <c r="B7" t="s">
        <v>117</v>
      </c>
      <c r="C7" s="45">
        <v>18900</v>
      </c>
    </row>
    <row r="8" spans="1:3" x14ac:dyDescent="0.25">
      <c r="C8" s="84">
        <f>C6+C7</f>
        <v>130900</v>
      </c>
    </row>
    <row r="9" spans="1:3" x14ac:dyDescent="0.25">
      <c r="A9" s="67" t="s">
        <v>118</v>
      </c>
    </row>
    <row r="10" spans="1:3" x14ac:dyDescent="0.25">
      <c r="A10" t="s">
        <v>123</v>
      </c>
      <c r="B10" t="s">
        <v>119</v>
      </c>
      <c r="C10" s="45">
        <v>132200</v>
      </c>
    </row>
    <row r="11" spans="1:3" x14ac:dyDescent="0.25">
      <c r="A11" t="s">
        <v>125</v>
      </c>
      <c r="B11" t="s">
        <v>124</v>
      </c>
      <c r="C11" s="45">
        <v>25000</v>
      </c>
    </row>
    <row r="12" spans="1:3" x14ac:dyDescent="0.25">
      <c r="A12" t="s">
        <v>126</v>
      </c>
      <c r="B12" t="s">
        <v>127</v>
      </c>
      <c r="C12" s="45">
        <v>1800</v>
      </c>
    </row>
    <row r="13" spans="1:3" x14ac:dyDescent="0.25">
      <c r="A13" t="s">
        <v>128</v>
      </c>
      <c r="B13" t="s">
        <v>129</v>
      </c>
      <c r="C13" s="45">
        <v>5300</v>
      </c>
    </row>
    <row r="14" spans="1:3" x14ac:dyDescent="0.25">
      <c r="A14" t="s">
        <v>130</v>
      </c>
      <c r="B14" t="s">
        <v>131</v>
      </c>
      <c r="C14" s="45">
        <v>501</v>
      </c>
    </row>
    <row r="15" spans="1:3" x14ac:dyDescent="0.25">
      <c r="C15" s="46">
        <f>SUM(C10:C14)</f>
        <v>164801</v>
      </c>
    </row>
    <row r="17" spans="1:3" x14ac:dyDescent="0.25">
      <c r="A17" s="85" t="s">
        <v>132</v>
      </c>
      <c r="B17" s="86"/>
      <c r="C17" s="87">
        <f>C15-C8</f>
        <v>33901</v>
      </c>
    </row>
    <row r="19" spans="1:3" x14ac:dyDescent="0.25">
      <c r="A19" s="88" t="s">
        <v>133</v>
      </c>
    </row>
    <row r="20" spans="1:3" x14ac:dyDescent="0.25">
      <c r="A20" s="88" t="s">
        <v>135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8272-49E3-4D58-B9D7-B0E47E169A3D}">
  <dimension ref="A1:C25"/>
  <sheetViews>
    <sheetView topLeftCell="A4" workbookViewId="0">
      <selection activeCell="B20" sqref="B20"/>
    </sheetView>
  </sheetViews>
  <sheetFormatPr defaultRowHeight="15" x14ac:dyDescent="0.25"/>
  <cols>
    <col min="1" max="1" width="30.140625" customWidth="1"/>
    <col min="2" max="2" width="54.85546875" customWidth="1"/>
    <col min="3" max="3" width="21.42578125" style="45" customWidth="1"/>
  </cols>
  <sheetData>
    <row r="1" spans="1:3" x14ac:dyDescent="0.25">
      <c r="A1" s="82" t="s">
        <v>120</v>
      </c>
      <c r="B1" s="82" t="s">
        <v>139</v>
      </c>
    </row>
    <row r="2" spans="1:3" x14ac:dyDescent="0.25">
      <c r="B2" t="s">
        <v>141</v>
      </c>
    </row>
    <row r="3" spans="1:3" x14ac:dyDescent="0.25">
      <c r="B3" t="s">
        <v>140</v>
      </c>
    </row>
    <row r="5" spans="1:3" x14ac:dyDescent="0.25">
      <c r="A5" s="83" t="s">
        <v>115</v>
      </c>
    </row>
    <row r="6" spans="1:3" x14ac:dyDescent="0.25">
      <c r="A6" t="s">
        <v>121</v>
      </c>
      <c r="B6" t="s">
        <v>142</v>
      </c>
      <c r="C6" s="45">
        <v>144500</v>
      </c>
    </row>
    <row r="7" spans="1:3" x14ac:dyDescent="0.25">
      <c r="A7" t="s">
        <v>143</v>
      </c>
      <c r="B7" t="s">
        <v>144</v>
      </c>
      <c r="C7" s="45">
        <v>7000</v>
      </c>
    </row>
    <row r="8" spans="1:3" x14ac:dyDescent="0.25">
      <c r="A8" t="s">
        <v>157</v>
      </c>
      <c r="B8" t="s">
        <v>145</v>
      </c>
      <c r="C8" s="45">
        <v>4000</v>
      </c>
    </row>
    <row r="9" spans="1:3" x14ac:dyDescent="0.25">
      <c r="A9" t="s">
        <v>122</v>
      </c>
      <c r="B9" t="s">
        <v>146</v>
      </c>
      <c r="C9" s="45">
        <v>28000</v>
      </c>
    </row>
    <row r="10" spans="1:3" x14ac:dyDescent="0.25">
      <c r="C10" s="84">
        <f>C6+C9+C7+C8</f>
        <v>183500</v>
      </c>
    </row>
    <row r="11" spans="1:3" x14ac:dyDescent="0.25">
      <c r="A11" s="67" t="s">
        <v>118</v>
      </c>
    </row>
    <row r="12" spans="1:3" x14ac:dyDescent="0.25">
      <c r="A12" t="s">
        <v>123</v>
      </c>
      <c r="B12" t="s">
        <v>147</v>
      </c>
      <c r="C12" s="45">
        <v>175000</v>
      </c>
    </row>
    <row r="13" spans="1:3" x14ac:dyDescent="0.25">
      <c r="A13" t="s">
        <v>125</v>
      </c>
      <c r="B13" t="s">
        <v>148</v>
      </c>
      <c r="C13" s="45">
        <v>27000</v>
      </c>
    </row>
    <row r="14" spans="1:3" x14ac:dyDescent="0.25">
      <c r="A14" t="s">
        <v>149</v>
      </c>
      <c r="B14" t="s">
        <v>150</v>
      </c>
      <c r="C14" s="45">
        <v>-7240</v>
      </c>
    </row>
    <row r="15" spans="1:3" x14ac:dyDescent="0.25">
      <c r="A15" t="s">
        <v>154</v>
      </c>
      <c r="B15" t="s">
        <v>155</v>
      </c>
      <c r="C15" s="45">
        <v>4000</v>
      </c>
    </row>
    <row r="16" spans="1:3" x14ac:dyDescent="0.25">
      <c r="A16" t="s">
        <v>156</v>
      </c>
      <c r="B16" t="s">
        <v>160</v>
      </c>
      <c r="C16" s="45">
        <v>1750</v>
      </c>
    </row>
    <row r="17" spans="1:3" x14ac:dyDescent="0.25">
      <c r="A17" t="s">
        <v>151</v>
      </c>
      <c r="B17" t="s">
        <v>152</v>
      </c>
      <c r="C17" s="45">
        <v>3327</v>
      </c>
    </row>
    <row r="18" spans="1:3" x14ac:dyDescent="0.25">
      <c r="A18" t="s">
        <v>128</v>
      </c>
      <c r="B18" t="s">
        <v>129</v>
      </c>
      <c r="C18" s="45">
        <v>5800</v>
      </c>
    </row>
    <row r="19" spans="1:3" x14ac:dyDescent="0.25">
      <c r="A19" t="s">
        <v>153</v>
      </c>
      <c r="B19" t="s">
        <v>131</v>
      </c>
      <c r="C19" s="45">
        <v>416</v>
      </c>
    </row>
    <row r="20" spans="1:3" x14ac:dyDescent="0.25">
      <c r="C20" s="46">
        <f>SUM(C12:C19)</f>
        <v>210053</v>
      </c>
    </row>
    <row r="22" spans="1:3" x14ac:dyDescent="0.25">
      <c r="A22" s="85" t="s">
        <v>132</v>
      </c>
      <c r="B22" s="86"/>
      <c r="C22" s="87">
        <f>C20-C10</f>
        <v>26553</v>
      </c>
    </row>
    <row r="24" spans="1:3" x14ac:dyDescent="0.25">
      <c r="A24" s="88" t="s">
        <v>133</v>
      </c>
    </row>
    <row r="25" spans="1:3" x14ac:dyDescent="0.25">
      <c r="A25" s="8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A13" sqref="A13"/>
    </sheetView>
  </sheetViews>
  <sheetFormatPr defaultRowHeight="15" x14ac:dyDescent="0.25"/>
  <cols>
    <col min="1" max="1" width="39.7109375" customWidth="1"/>
  </cols>
  <sheetData>
    <row r="1" spans="1:2" x14ac:dyDescent="0.25">
      <c r="A1" s="44" t="s">
        <v>37</v>
      </c>
    </row>
    <row r="3" spans="1:2" x14ac:dyDescent="0.25">
      <c r="A3" t="s">
        <v>41</v>
      </c>
      <c r="B3" s="45">
        <v>-525</v>
      </c>
    </row>
    <row r="4" spans="1:2" x14ac:dyDescent="0.25">
      <c r="A4" t="s">
        <v>38</v>
      </c>
      <c r="B4" s="45">
        <v>-4453</v>
      </c>
    </row>
    <row r="5" spans="1:2" x14ac:dyDescent="0.25">
      <c r="A5" t="s">
        <v>40</v>
      </c>
      <c r="B5" s="45">
        <v>-2100</v>
      </c>
    </row>
    <row r="6" spans="1:2" x14ac:dyDescent="0.25">
      <c r="B6" s="45"/>
    </row>
    <row r="7" spans="1:2" x14ac:dyDescent="0.25">
      <c r="A7" t="s">
        <v>39</v>
      </c>
      <c r="B7" s="45">
        <v>1840</v>
      </c>
    </row>
    <row r="8" spans="1:2" ht="15.75" thickBot="1" x14ac:dyDescent="0.3">
      <c r="A8" s="7" t="s">
        <v>42</v>
      </c>
      <c r="B8" s="47">
        <v>4500</v>
      </c>
    </row>
    <row r="9" spans="1:2" ht="15.75" thickTop="1" x14ac:dyDescent="0.25">
      <c r="A9" s="48" t="s">
        <v>43</v>
      </c>
      <c r="B9" s="46">
        <f>SUM(B3:B8)</f>
        <v>-738</v>
      </c>
    </row>
    <row r="11" spans="1:2" ht="15.75" thickBot="1" x14ac:dyDescent="0.3">
      <c r="A11" s="48" t="s">
        <v>46</v>
      </c>
      <c r="B11" s="46">
        <v>2750</v>
      </c>
    </row>
    <row r="12" spans="1:2" ht="15.75" thickTop="1" x14ac:dyDescent="0.25">
      <c r="A12" s="3"/>
      <c r="B12" s="3"/>
    </row>
  </sheetData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89738c2-04c6-4350-92ad-ce129e1deca5}" enabled="1" method="Privileged" siteId="{5a599c86-6e50-4562-81a7-1b85777f7d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Příspěvky 2018_2023</vt:lpstr>
      <vt:lpstr>Vyúčtování soustředění 2023</vt:lpstr>
      <vt:lpstr>Vyúčtování soustředění 2024</vt:lpstr>
      <vt:lpstr>Soustředění 2018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Riedl Lukáš</cp:lastModifiedBy>
  <cp:lastPrinted>2022-04-13T06:57:13Z</cp:lastPrinted>
  <dcterms:created xsi:type="dcterms:W3CDTF">2016-10-06T16:01:01Z</dcterms:created>
  <dcterms:modified xsi:type="dcterms:W3CDTF">2024-08-13T11:25:16Z</dcterms:modified>
  <cp:contentStatus/>
</cp:coreProperties>
</file>